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120" windowHeight="13620"/>
  </bookViews>
  <sheets>
    <sheet name="АПП" sheetId="1" r:id="rId1"/>
  </sheets>
  <definedNames>
    <definedName name="_xlnm._FilterDatabase" localSheetId="0" hidden="1">АПП!$A$2:$T$62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1" l="1"/>
  <c r="J58" i="1"/>
  <c r="J7" i="1"/>
  <c r="J46" i="1"/>
  <c r="J51" i="1"/>
  <c r="J57" i="1"/>
  <c r="J38" i="1"/>
  <c r="J41" i="1"/>
  <c r="J60" i="1"/>
  <c r="J44" i="1"/>
  <c r="J61" i="1"/>
  <c r="J62" i="1"/>
  <c r="J55" i="1"/>
  <c r="J59" i="1"/>
  <c r="J53" i="1"/>
  <c r="J21" i="1"/>
  <c r="J52" i="1"/>
  <c r="J54" i="1"/>
  <c r="J35" i="1"/>
  <c r="J4" i="1"/>
  <c r="J30" i="1"/>
  <c r="J5" i="1"/>
  <c r="J28" i="1"/>
  <c r="J56" i="1"/>
  <c r="J6" i="1"/>
  <c r="J34" i="1"/>
  <c r="J36" i="1"/>
  <c r="J45" i="1"/>
  <c r="J47" i="1"/>
  <c r="J49" i="1"/>
  <c r="J40" i="1"/>
  <c r="J31" i="1"/>
  <c r="J37" i="1"/>
  <c r="J23" i="1"/>
  <c r="J29" i="1"/>
  <c r="J25" i="1"/>
  <c r="J22" i="1"/>
  <c r="J10" i="1"/>
  <c r="J19" i="1"/>
  <c r="J42" i="1"/>
  <c r="J15" i="1"/>
  <c r="J24" i="1"/>
  <c r="J27" i="1"/>
  <c r="J33" i="1"/>
  <c r="J18" i="1"/>
  <c r="J43" i="1"/>
  <c r="J17" i="1"/>
  <c r="J13" i="1"/>
  <c r="J16" i="1"/>
  <c r="J32" i="1"/>
  <c r="J11" i="1"/>
  <c r="J14" i="1"/>
  <c r="J12" i="1"/>
  <c r="J9" i="1"/>
  <c r="J3" i="1"/>
  <c r="J50" i="1"/>
  <c r="J20" i="1"/>
  <c r="J26" i="1"/>
  <c r="J39" i="1"/>
  <c r="J8" i="1"/>
  <c r="J48" i="1"/>
  <c r="I58" i="1"/>
  <c r="I7" i="1"/>
  <c r="I46" i="1"/>
  <c r="I51" i="1"/>
  <c r="I57" i="1"/>
  <c r="I38" i="1"/>
  <c r="I41" i="1"/>
  <c r="I60" i="1"/>
  <c r="I44" i="1"/>
  <c r="I61" i="1"/>
  <c r="I62" i="1"/>
  <c r="I55" i="1"/>
  <c r="I59" i="1"/>
  <c r="I53" i="1"/>
  <c r="I21" i="1"/>
  <c r="I52" i="1"/>
  <c r="I54" i="1"/>
  <c r="I35" i="1"/>
  <c r="I4" i="1"/>
  <c r="I30" i="1"/>
  <c r="I5" i="1"/>
  <c r="I28" i="1"/>
  <c r="I56" i="1"/>
  <c r="I6" i="1"/>
  <c r="I34" i="1"/>
  <c r="I36" i="1"/>
  <c r="I45" i="1"/>
  <c r="I47" i="1"/>
  <c r="I49" i="1"/>
  <c r="I40" i="1"/>
  <c r="I31" i="1"/>
  <c r="I37" i="1"/>
  <c r="I23" i="1"/>
  <c r="I29" i="1"/>
  <c r="I25" i="1"/>
  <c r="I22" i="1"/>
  <c r="I10" i="1"/>
  <c r="I19" i="1"/>
  <c r="I42" i="1"/>
  <c r="I15" i="1"/>
  <c r="I24" i="1"/>
  <c r="I27" i="1"/>
  <c r="I33" i="1"/>
  <c r="I18" i="1"/>
  <c r="I43" i="1"/>
  <c r="I17" i="1"/>
  <c r="I13" i="1"/>
  <c r="I16" i="1"/>
  <c r="I32" i="1"/>
  <c r="I11" i="1"/>
  <c r="I14" i="1"/>
  <c r="I12" i="1"/>
  <c r="I9" i="1"/>
  <c r="I3" i="1"/>
  <c r="I50" i="1"/>
  <c r="I20" i="1"/>
  <c r="I26" i="1"/>
  <c r="I39" i="1"/>
  <c r="I8" i="1"/>
  <c r="I48" i="1"/>
  <c r="K37" i="1" l="1"/>
  <c r="K56" i="1"/>
  <c r="K25" i="1"/>
  <c r="K62" i="1"/>
  <c r="K28" i="1"/>
  <c r="K27" i="1"/>
  <c r="K13" i="1"/>
  <c r="K8" i="1"/>
  <c r="K43" i="1"/>
  <c r="K20" i="1"/>
  <c r="K18" i="1"/>
  <c r="K30" i="1"/>
  <c r="K60" i="1"/>
  <c r="K33" i="1"/>
  <c r="K31" i="1"/>
  <c r="K4" i="1"/>
  <c r="K41" i="1"/>
  <c r="K39" i="1"/>
  <c r="K26" i="1"/>
  <c r="K3" i="1"/>
  <c r="K40" i="1"/>
  <c r="K35" i="1"/>
  <c r="K38" i="1"/>
  <c r="K17" i="1"/>
  <c r="K44" i="1"/>
  <c r="K9" i="1"/>
  <c r="K12" i="1"/>
  <c r="K15" i="1"/>
  <c r="K47" i="1"/>
  <c r="K52" i="1"/>
  <c r="K51" i="1"/>
  <c r="J64" i="1"/>
  <c r="K24" i="1"/>
  <c r="K14" i="1"/>
  <c r="K42" i="1"/>
  <c r="K45" i="1"/>
  <c r="K21" i="1"/>
  <c r="K46" i="1"/>
  <c r="K61" i="1"/>
  <c r="I64" i="1"/>
  <c r="K54" i="1"/>
  <c r="K11" i="1"/>
  <c r="K19" i="1"/>
  <c r="K36" i="1"/>
  <c r="K53" i="1"/>
  <c r="K7" i="1"/>
  <c r="K29" i="1"/>
  <c r="K23" i="1"/>
  <c r="K49" i="1"/>
  <c r="K32" i="1"/>
  <c r="K10" i="1"/>
  <c r="K34" i="1"/>
  <c r="K59" i="1"/>
  <c r="K58" i="1"/>
  <c r="K5" i="1"/>
  <c r="K57" i="1"/>
  <c r="K48" i="1"/>
  <c r="K16" i="1"/>
  <c r="K22" i="1"/>
  <c r="K6" i="1"/>
  <c r="K55" i="1"/>
  <c r="K50" i="1"/>
  <c r="K64" i="1" l="1"/>
  <c r="G64" i="1"/>
  <c r="D39" i="1" l="1"/>
  <c r="H64" i="1" l="1"/>
  <c r="E64" i="1" l="1"/>
  <c r="D20" i="1"/>
  <c r="D50" i="1"/>
  <c r="D26" i="1"/>
  <c r="D37" i="1"/>
  <c r="D53" i="1"/>
  <c r="D35" i="1"/>
  <c r="D60" i="1"/>
  <c r="D21" i="1"/>
  <c r="D44" i="1"/>
  <c r="D4" i="1"/>
  <c r="D58" i="1"/>
  <c r="D30" i="1"/>
  <c r="D5" i="1"/>
  <c r="D61" i="1"/>
  <c r="D7" i="1"/>
  <c r="D28" i="1"/>
  <c r="D56" i="1"/>
  <c r="D6" i="1"/>
  <c r="D36" i="1"/>
  <c r="D34" i="1"/>
  <c r="D19" i="1"/>
  <c r="D59" i="1"/>
  <c r="D46" i="1"/>
  <c r="D51" i="1"/>
  <c r="D52" i="1"/>
  <c r="D57" i="1"/>
  <c r="D55" i="1"/>
  <c r="D38" i="1"/>
  <c r="D54" i="1"/>
  <c r="D41" i="1"/>
  <c r="D23" i="1"/>
  <c r="D47" i="1"/>
  <c r="D42" i="1"/>
  <c r="D3" i="1"/>
  <c r="D49" i="1"/>
  <c r="D62" i="1"/>
  <c r="D40" i="1"/>
  <c r="D31" i="1"/>
  <c r="D29" i="1"/>
  <c r="D22" i="1"/>
  <c r="D10" i="1"/>
  <c r="D45" i="1"/>
  <c r="D25" i="1"/>
  <c r="D15" i="1"/>
  <c r="D24" i="1"/>
  <c r="D27" i="1"/>
  <c r="D33" i="1"/>
  <c r="D18" i="1"/>
  <c r="D43" i="1"/>
  <c r="D17" i="1"/>
  <c r="D13" i="1"/>
  <c r="D16" i="1"/>
  <c r="D32" i="1"/>
  <c r="D11" i="1"/>
  <c r="D14" i="1"/>
  <c r="D12" i="1"/>
  <c r="D9" i="1"/>
  <c r="D8" i="1"/>
  <c r="D48" i="1"/>
  <c r="C64" i="1"/>
  <c r="P64" i="1"/>
  <c r="Q64" i="1"/>
  <c r="R64" i="1"/>
  <c r="S64" i="1"/>
  <c r="L64" i="1"/>
  <c r="O20" i="1"/>
  <c r="O50" i="1"/>
  <c r="O26" i="1"/>
  <c r="O37" i="1"/>
  <c r="O53" i="1"/>
  <c r="O35" i="1"/>
  <c r="O60" i="1"/>
  <c r="O21" i="1"/>
  <c r="O44" i="1"/>
  <c r="O4" i="1"/>
  <c r="O58" i="1"/>
  <c r="O30" i="1"/>
  <c r="O5" i="1"/>
  <c r="O61" i="1"/>
  <c r="O7" i="1"/>
  <c r="O28" i="1"/>
  <c r="O56" i="1"/>
  <c r="O6" i="1"/>
  <c r="O36" i="1"/>
  <c r="O34" i="1"/>
  <c r="O19" i="1"/>
  <c r="O59" i="1"/>
  <c r="O46" i="1"/>
  <c r="O51" i="1"/>
  <c r="O52" i="1"/>
  <c r="O57" i="1"/>
  <c r="O55" i="1"/>
  <c r="O38" i="1"/>
  <c r="O54" i="1"/>
  <c r="O41" i="1"/>
  <c r="O23" i="1"/>
  <c r="O47" i="1"/>
  <c r="O42" i="1"/>
  <c r="O3" i="1"/>
  <c r="O49" i="1"/>
  <c r="O62" i="1"/>
  <c r="O40" i="1"/>
  <c r="O31" i="1"/>
  <c r="O29" i="1"/>
  <c r="O22" i="1"/>
  <c r="O10" i="1"/>
  <c r="O45" i="1"/>
  <c r="O25" i="1"/>
  <c r="O15" i="1"/>
  <c r="O24" i="1"/>
  <c r="O27" i="1"/>
  <c r="O33" i="1"/>
  <c r="O18" i="1"/>
  <c r="O43" i="1"/>
  <c r="O17" i="1"/>
  <c r="O13" i="1"/>
  <c r="O16" i="1"/>
  <c r="O32" i="1"/>
  <c r="O11" i="1"/>
  <c r="O14" i="1"/>
  <c r="O12" i="1"/>
  <c r="O9" i="1"/>
  <c r="O8" i="1"/>
  <c r="O48" i="1"/>
  <c r="O39" i="1"/>
  <c r="N20" i="1"/>
  <c r="M20" i="1" s="1"/>
  <c r="N50" i="1"/>
  <c r="N26" i="1"/>
  <c r="N37" i="1"/>
  <c r="N53" i="1"/>
  <c r="N35" i="1"/>
  <c r="M35" i="1" s="1"/>
  <c r="N60" i="1"/>
  <c r="N21" i="1"/>
  <c r="N44" i="1"/>
  <c r="N4" i="1"/>
  <c r="N58" i="1"/>
  <c r="N30" i="1"/>
  <c r="N5" i="1"/>
  <c r="M5" i="1" s="1"/>
  <c r="N61" i="1"/>
  <c r="N7" i="1"/>
  <c r="N28" i="1"/>
  <c r="N56" i="1"/>
  <c r="M56" i="1" s="1"/>
  <c r="N6" i="1"/>
  <c r="N36" i="1"/>
  <c r="N34" i="1"/>
  <c r="N19" i="1"/>
  <c r="N59" i="1"/>
  <c r="N46" i="1"/>
  <c r="N51" i="1"/>
  <c r="N52" i="1"/>
  <c r="M52" i="1" s="1"/>
  <c r="N57" i="1"/>
  <c r="N55" i="1"/>
  <c r="N38" i="1"/>
  <c r="N54" i="1"/>
  <c r="M54" i="1" s="1"/>
  <c r="T54" i="1" s="1"/>
  <c r="N41" i="1"/>
  <c r="N23" i="1"/>
  <c r="N47" i="1"/>
  <c r="M47" i="1" s="1"/>
  <c r="N42" i="1"/>
  <c r="N3" i="1"/>
  <c r="N49" i="1"/>
  <c r="N62" i="1"/>
  <c r="N40" i="1"/>
  <c r="M40" i="1" s="1"/>
  <c r="N31" i="1"/>
  <c r="N29" i="1"/>
  <c r="N22" i="1"/>
  <c r="N10" i="1"/>
  <c r="M10" i="1" s="1"/>
  <c r="N45" i="1"/>
  <c r="M45" i="1" s="1"/>
  <c r="N25" i="1"/>
  <c r="N15" i="1"/>
  <c r="M15" i="1" s="1"/>
  <c r="N24" i="1"/>
  <c r="N27" i="1"/>
  <c r="N33" i="1"/>
  <c r="N18" i="1"/>
  <c r="N43" i="1"/>
  <c r="N17" i="1"/>
  <c r="N13" i="1"/>
  <c r="N16" i="1"/>
  <c r="N32" i="1"/>
  <c r="M32" i="1" s="1"/>
  <c r="N11" i="1"/>
  <c r="M11" i="1" s="1"/>
  <c r="N14" i="1"/>
  <c r="M14" i="1" s="1"/>
  <c r="N12" i="1"/>
  <c r="M12" i="1" s="1"/>
  <c r="N9" i="1"/>
  <c r="N8" i="1"/>
  <c r="N48" i="1"/>
  <c r="M48" i="1" s="1"/>
  <c r="N39" i="1"/>
  <c r="M39" i="1" s="1"/>
  <c r="M41" i="1" l="1"/>
  <c r="M34" i="1"/>
  <c r="M53" i="1"/>
  <c r="T53" i="1" s="1"/>
  <c r="T5" i="1"/>
  <c r="T20" i="1"/>
  <c r="T39" i="1"/>
  <c r="T35" i="1"/>
  <c r="T45" i="1"/>
  <c r="T11" i="1"/>
  <c r="T12" i="1"/>
  <c r="M21" i="1"/>
  <c r="T21" i="1" s="1"/>
  <c r="D64" i="1"/>
  <c r="M6" i="1"/>
  <c r="T6" i="1" s="1"/>
  <c r="M43" i="1"/>
  <c r="N64" i="1"/>
  <c r="O64" i="1"/>
  <c r="T48" i="1"/>
  <c r="M33" i="1"/>
  <c r="T33" i="1" s="1"/>
  <c r="M49" i="1"/>
  <c r="M46" i="1"/>
  <c r="M58" i="1"/>
  <c r="T58" i="1" s="1"/>
  <c r="M29" i="1"/>
  <c r="T29" i="1" s="1"/>
  <c r="M13" i="1"/>
  <c r="M55" i="1"/>
  <c r="M18" i="1"/>
  <c r="T18" i="1" s="1"/>
  <c r="M62" i="1"/>
  <c r="T62" i="1" s="1"/>
  <c r="M51" i="1"/>
  <c r="T51" i="1" s="1"/>
  <c r="M30" i="1"/>
  <c r="T30" i="1" s="1"/>
  <c r="M8" i="1"/>
  <c r="T8" i="1" s="1"/>
  <c r="M27" i="1"/>
  <c r="T27" i="1" s="1"/>
  <c r="M3" i="1"/>
  <c r="M59" i="1"/>
  <c r="M4" i="1"/>
  <c r="M25" i="1"/>
  <c r="M23" i="1"/>
  <c r="T23" i="1" s="1"/>
  <c r="M36" i="1"/>
  <c r="T36" i="1" s="1"/>
  <c r="M60" i="1"/>
  <c r="M16" i="1"/>
  <c r="T16" i="1" s="1"/>
  <c r="M22" i="1"/>
  <c r="M38" i="1"/>
  <c r="T38" i="1" s="1"/>
  <c r="M28" i="1"/>
  <c r="T28" i="1" s="1"/>
  <c r="M37" i="1"/>
  <c r="M17" i="1"/>
  <c r="T17" i="1" s="1"/>
  <c r="M31" i="1"/>
  <c r="M57" i="1"/>
  <c r="T57" i="1" s="1"/>
  <c r="M61" i="1"/>
  <c r="T61" i="1" s="1"/>
  <c r="M50" i="1"/>
  <c r="M7" i="1"/>
  <c r="T7" i="1" s="1"/>
  <c r="M26" i="1"/>
  <c r="T26" i="1" s="1"/>
  <c r="M9" i="1"/>
  <c r="M24" i="1"/>
  <c r="T24" i="1" s="1"/>
  <c r="M42" i="1"/>
  <c r="T42" i="1" s="1"/>
  <c r="M19" i="1"/>
  <c r="T19" i="1" s="1"/>
  <c r="M44" i="1"/>
  <c r="T44" i="1" s="1"/>
  <c r="T52" i="1" l="1"/>
  <c r="T43" i="1"/>
  <c r="T40" i="1"/>
  <c r="T13" i="1"/>
  <c r="T56" i="1"/>
  <c r="T22" i="1"/>
  <c r="T60" i="1"/>
  <c r="T25" i="1"/>
  <c r="T59" i="1"/>
  <c r="T46" i="1"/>
  <c r="T34" i="1"/>
  <c r="T32" i="1"/>
  <c r="T55" i="1"/>
  <c r="T4" i="1"/>
  <c r="T31" i="1"/>
  <c r="T3" i="1"/>
  <c r="T49" i="1"/>
  <c r="T47" i="1"/>
  <c r="T41" i="1"/>
  <c r="T14" i="1"/>
  <c r="T37" i="1"/>
  <c r="T15" i="1"/>
  <c r="T10" i="1"/>
  <c r="T9" i="1"/>
  <c r="T50" i="1"/>
  <c r="M64" i="1"/>
  <c r="T64" i="1" s="1"/>
</calcChain>
</file>

<file path=xl/sharedStrings.xml><?xml version="1.0" encoding="utf-8"?>
<sst xmlns="http://schemas.openxmlformats.org/spreadsheetml/2006/main" count="84" uniqueCount="80">
  <si>
    <t>МО</t>
  </si>
  <si>
    <t>ДОГВН</t>
  </si>
  <si>
    <t>ПМО</t>
  </si>
  <si>
    <t>Закрытых</t>
  </si>
  <si>
    <t>Открытых</t>
  </si>
  <si>
    <t>Общий итог</t>
  </si>
  <si>
    <t xml:space="preserve">Прикреплено лиц старше 18 лет </t>
  </si>
  <si>
    <t>Обратились за медициснкой помощью (ПСМП, НМП)</t>
  </si>
  <si>
    <t>% охваченных граждан обратившихся за медициснкой помощью (ПСМП, НМП) профилактическими осмотрами</t>
  </si>
  <si>
    <t>% обратившихся от прикрепленных</t>
  </si>
  <si>
    <t>План по ДОГВН+ПМО</t>
  </si>
  <si>
    <t>План ДОГВН</t>
  </si>
  <si>
    <t>План ПМО</t>
  </si>
  <si>
    <t>Факт ДОГВН (оплата январь-май 2023 г)</t>
  </si>
  <si>
    <t>ФГБУЗ ЦМСЧ № 15 ФМБА России</t>
  </si>
  <si>
    <t>ФГБУЗ МСЧ № 162 ФМБА России</t>
  </si>
  <si>
    <t>ФГБУЗ КБ № 71 ФМБА России</t>
  </si>
  <si>
    <t>ФГБУЗ МСЧ № 72 ФМБА России</t>
  </si>
  <si>
    <t>ГБУЗ "Районная больница г. Еманжелинск"</t>
  </si>
  <si>
    <t>ГБУЗ "ГБ № 1 г. Копейск"</t>
  </si>
  <si>
    <t>ГБУЗ "Городская больница № 1 г. Коркино"</t>
  </si>
  <si>
    <t>ГАУЗ "Городская больница № 1 им. Г.И. Дробышева г. Магнитогорск"</t>
  </si>
  <si>
    <t>ГБУЗ "ГБ № 1 г. Миасс"</t>
  </si>
  <si>
    <t>ГАУЗ "Городская больница № 2 г. Магнитогорск"</t>
  </si>
  <si>
    <t>ГБУЗ "Городская больница № 2 г. Коркино"</t>
  </si>
  <si>
    <t>ГАУЗ "ГБ № 2 г. Миасс"</t>
  </si>
  <si>
    <t>ГБУЗ "Городская больница № 3 г. Копейск"</t>
  </si>
  <si>
    <t>ГБУЗ "Городская больница № 3 г. Коркино"</t>
  </si>
  <si>
    <t>ГАУЗ "Городская больница № 3 г. Магнитогорск"</t>
  </si>
  <si>
    <t>ГАУЗ "ГБ № 3 г. Миасс"</t>
  </si>
  <si>
    <t>ГБУЗ "Городская больница г. Верхний Уфалей"</t>
  </si>
  <si>
    <t>ГБУЗ "Городская больница г. Златоуст"</t>
  </si>
  <si>
    <t>ГБУЗ "Городская больница г. Карабаш"</t>
  </si>
  <si>
    <t>ГБУЗ "Районная больница г. Карталы"</t>
  </si>
  <si>
    <t>ГБУЗ "Городская больница им. А.П. Силаева г. Кыштым"</t>
  </si>
  <si>
    <t>ГБУЗ "Городская больница г. Южноуральск"</t>
  </si>
  <si>
    <t>ГБУЗ "Районная больница г. Пласт"</t>
  </si>
  <si>
    <t>ГАУЗ ОТКЗ "ГКБ № 1 г. Челябинск"</t>
  </si>
  <si>
    <t>ГАУЗ "ГКБ № 11 г. Челябинск"</t>
  </si>
  <si>
    <t>ГАУЗ "ГКБ № 2 г. Челябинск"</t>
  </si>
  <si>
    <t>ГБУЗ "ГКБ № 5 г. Челябинск"</t>
  </si>
  <si>
    <t>ГАУЗ "ГКБ № 6 г. Челябинск"</t>
  </si>
  <si>
    <t>ГАУЗ ОЗП "ГКБ № 8 г. Челябинск"</t>
  </si>
  <si>
    <t>ГАУЗ "ГКБ № 9 г. Челябинск"</t>
  </si>
  <si>
    <t>ГБУЗ "ГКП № 5 г. Челябинск"</t>
  </si>
  <si>
    <t>ГАУЗ "ГКП № 8 г. Челябинск"</t>
  </si>
  <si>
    <t>ГБУЗ "Областная больница г. Троицк"</t>
  </si>
  <si>
    <t>ГБУЗ "Районная больница г. Чебаркуль"</t>
  </si>
  <si>
    <t>ГБУЗ "Участковая больница" рабочего поселка Локомотивный</t>
  </si>
  <si>
    <t>ГБУЗ "ОКБ № 2"</t>
  </si>
  <si>
    <t>ГАУЗ "ОКБ № 3"</t>
  </si>
  <si>
    <t>ГБУЗ "Районная больница г. Аша"</t>
  </si>
  <si>
    <t>ГБУЗ "Районная больница г. Верхнеуральск"</t>
  </si>
  <si>
    <t>ГБУЗ "Районная больница г. Касли"</t>
  </si>
  <si>
    <t>ГБУЗ "Районная больница г. Нязепетровск"</t>
  </si>
  <si>
    <t>ГБУЗ "Областная больница г. Сатка"</t>
  </si>
  <si>
    <t>ГБУЗ "Районная больница г. Катав-Ивановск"</t>
  </si>
  <si>
    <t>ГБУЗ "Районная больница п. Бреды"</t>
  </si>
  <si>
    <t>ГБУЗ "Районная больница п. Увельский"</t>
  </si>
  <si>
    <t>ГБУЗ "Районная больница с. Агаповка"</t>
  </si>
  <si>
    <t>ГБУЗ "Районная больница с. Аргаяш"</t>
  </si>
  <si>
    <t>ГБУЗ "Районная больница с. Варна"</t>
  </si>
  <si>
    <t>ГБУЗ "Районная больница с. Долгодеревенское"</t>
  </si>
  <si>
    <t>ГБУЗ "Районная больница с. Еткуль"</t>
  </si>
  <si>
    <t>ГБУЗ "Районная больница с. Кизильское"</t>
  </si>
  <si>
    <t>ГБУЗ "Районная больница с. Кунашак"</t>
  </si>
  <si>
    <t>ГБУЗ "Районная больница с. Миасское"</t>
  </si>
  <si>
    <t>ГБУЗ "Районная больница с. Октябрьское"</t>
  </si>
  <si>
    <t>ГБУЗ "Районная больница с. Уйское"</t>
  </si>
  <si>
    <t>ГБУЗ "Районная больница с. Фершампенуаз"</t>
  </si>
  <si>
    <t>ГБУЗ "Районная больница с. Чесма"</t>
  </si>
  <si>
    <t>АНО "ЦКМСЧ"</t>
  </si>
  <si>
    <t>ЧУЗ "РЖД-Медицина" г. Карталы"</t>
  </si>
  <si>
    <t>ГБУЗ "Районная больница г. Куса"</t>
  </si>
  <si>
    <t>Факт ПМО (оплата январь-май 2023 г)</t>
  </si>
  <si>
    <t>Код МО</t>
  </si>
  <si>
    <t>Факт ДОГВН+ПМО (оплата январь-май 2023 г)</t>
  </si>
  <si>
    <t>% выполнения плана ДОГВН+ПМО (оплата январь-май)</t>
  </si>
  <si>
    <t>ДОГВН+ПМО</t>
  </si>
  <si>
    <t>из них охвачены ДОГВН или ПМО  (на 26.05.2023)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</si>
</sst>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="70" zoomScaleNormal="70" workbookViewId="0">
      <selection activeCell="X12" sqref="X12"/>
    </sheetView>
  </sheetViews>
  <sheetFormatPr defaultRowHeight="15" x14ac:dyDescent="0.25"/>
  <cols>
    <col min="1" max="1" width="13.140625" style="14" customWidth="1"/>
    <col min="2" max="2" width="43.5703125" customWidth="1"/>
    <col min="3" max="4" width="28" customWidth="1"/>
    <col min="5" max="8" width="28" hidden="1" customWidth="1"/>
    <col min="9" max="11" width="28" customWidth="1"/>
    <col min="12" max="12" width="27.5703125" style="3" customWidth="1"/>
    <col min="13" max="13" width="20.140625" style="3" customWidth="1"/>
    <col min="14" max="19" width="14.140625" style="3" hidden="1" customWidth="1"/>
    <col min="20" max="20" width="36.7109375" style="3" customWidth="1"/>
  </cols>
  <sheetData>
    <row r="1" spans="1:20" x14ac:dyDescent="0.25">
      <c r="A1" s="21" t="s">
        <v>75</v>
      </c>
      <c r="B1" s="21" t="s">
        <v>0</v>
      </c>
      <c r="C1" s="25" t="s">
        <v>6</v>
      </c>
      <c r="D1" s="25" t="s">
        <v>9</v>
      </c>
      <c r="E1" s="25" t="s">
        <v>12</v>
      </c>
      <c r="F1" s="25" t="s">
        <v>74</v>
      </c>
      <c r="G1" s="25" t="s">
        <v>11</v>
      </c>
      <c r="H1" s="25" t="s">
        <v>13</v>
      </c>
      <c r="I1" s="25" t="s">
        <v>10</v>
      </c>
      <c r="J1" s="25" t="s">
        <v>76</v>
      </c>
      <c r="K1" s="25" t="s">
        <v>77</v>
      </c>
      <c r="L1" s="21" t="s">
        <v>7</v>
      </c>
      <c r="M1" s="25" t="s">
        <v>79</v>
      </c>
      <c r="N1" s="23" t="s">
        <v>78</v>
      </c>
      <c r="O1" s="24"/>
      <c r="P1" s="21" t="s">
        <v>1</v>
      </c>
      <c r="Q1" s="22"/>
      <c r="R1" s="21" t="s">
        <v>2</v>
      </c>
      <c r="S1" s="22"/>
      <c r="T1" s="25" t="s">
        <v>8</v>
      </c>
    </row>
    <row r="2" spans="1:20" ht="42" customHeight="1" x14ac:dyDescent="0.25">
      <c r="A2" s="22"/>
      <c r="B2" s="22"/>
      <c r="C2" s="26"/>
      <c r="D2" s="26"/>
      <c r="E2" s="26"/>
      <c r="F2" s="26"/>
      <c r="G2" s="26"/>
      <c r="H2" s="26"/>
      <c r="I2" s="26"/>
      <c r="J2" s="26"/>
      <c r="K2" s="26"/>
      <c r="L2" s="22"/>
      <c r="M2" s="26"/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6" t="s">
        <v>4</v>
      </c>
      <c r="T2" s="26"/>
    </row>
    <row r="3" spans="1:20" x14ac:dyDescent="0.25">
      <c r="A3" s="13">
        <v>447</v>
      </c>
      <c r="B3" s="1" t="s">
        <v>48</v>
      </c>
      <c r="C3" s="8">
        <v>3661</v>
      </c>
      <c r="D3" s="9">
        <f t="shared" ref="D3:D34" si="0">L3*100/C3</f>
        <v>26.331603387052716</v>
      </c>
      <c r="E3" s="8">
        <v>283</v>
      </c>
      <c r="F3" s="8">
        <v>29</v>
      </c>
      <c r="G3" s="8">
        <v>1307</v>
      </c>
      <c r="H3" s="11">
        <v>174</v>
      </c>
      <c r="I3" s="8">
        <f t="shared" ref="I3:I34" si="1">G3+E3</f>
        <v>1590</v>
      </c>
      <c r="J3" s="8">
        <f t="shared" ref="J3:J34" si="2">F3+H3</f>
        <v>203</v>
      </c>
      <c r="K3" s="9">
        <f t="shared" ref="K3:K34" si="3">J3*100/I3</f>
        <v>12.767295597484276</v>
      </c>
      <c r="L3" s="8">
        <v>964</v>
      </c>
      <c r="M3" s="2">
        <f t="shared" ref="M3:M34" si="4">N3+O3</f>
        <v>188</v>
      </c>
      <c r="N3" s="2">
        <f t="shared" ref="N3:N34" si="5">SUM(P3,R3)</f>
        <v>176</v>
      </c>
      <c r="O3" s="2">
        <f t="shared" ref="O3:O34" si="6">SUM(Q3,S3)</f>
        <v>12</v>
      </c>
      <c r="P3" s="2">
        <v>149</v>
      </c>
      <c r="Q3" s="2">
        <v>10</v>
      </c>
      <c r="R3" s="2">
        <v>27</v>
      </c>
      <c r="S3" s="2">
        <v>2</v>
      </c>
      <c r="T3" s="4">
        <f t="shared" ref="T3:T34" si="7">M3*100/L3</f>
        <v>19.502074688796682</v>
      </c>
    </row>
    <row r="4" spans="1:20" x14ac:dyDescent="0.25">
      <c r="A4" s="13">
        <v>211</v>
      </c>
      <c r="B4" s="1" t="s">
        <v>24</v>
      </c>
      <c r="C4" s="8">
        <v>8321</v>
      </c>
      <c r="D4" s="9">
        <f t="shared" si="0"/>
        <v>44.958538637183032</v>
      </c>
      <c r="E4" s="8">
        <v>643</v>
      </c>
      <c r="F4" s="8">
        <v>69</v>
      </c>
      <c r="G4" s="8">
        <v>2969</v>
      </c>
      <c r="H4" s="11">
        <v>679</v>
      </c>
      <c r="I4" s="8">
        <f t="shared" si="1"/>
        <v>3612</v>
      </c>
      <c r="J4" s="8">
        <f t="shared" si="2"/>
        <v>748</v>
      </c>
      <c r="K4" s="9">
        <f t="shared" si="3"/>
        <v>20.708748615725359</v>
      </c>
      <c r="L4" s="8">
        <v>3741</v>
      </c>
      <c r="M4" s="2">
        <f t="shared" si="4"/>
        <v>839</v>
      </c>
      <c r="N4" s="2">
        <f t="shared" si="5"/>
        <v>835</v>
      </c>
      <c r="O4" s="2">
        <f t="shared" si="6"/>
        <v>4</v>
      </c>
      <c r="P4" s="2">
        <v>773</v>
      </c>
      <c r="Q4" s="2">
        <v>4</v>
      </c>
      <c r="R4" s="2">
        <v>62</v>
      </c>
      <c r="S4" s="2">
        <v>0</v>
      </c>
      <c r="T4" s="4">
        <f t="shared" si="7"/>
        <v>22.427158513766372</v>
      </c>
    </row>
    <row r="5" spans="1:20" x14ac:dyDescent="0.25">
      <c r="A5" s="13">
        <v>212</v>
      </c>
      <c r="B5" s="1" t="s">
        <v>27</v>
      </c>
      <c r="C5" s="8">
        <v>8357</v>
      </c>
      <c r="D5" s="9">
        <f t="shared" si="0"/>
        <v>43.376809859997607</v>
      </c>
      <c r="E5" s="8">
        <v>646</v>
      </c>
      <c r="F5" s="8">
        <v>26</v>
      </c>
      <c r="G5" s="8">
        <v>2985</v>
      </c>
      <c r="H5" s="11">
        <v>553</v>
      </c>
      <c r="I5" s="8">
        <f t="shared" si="1"/>
        <v>3631</v>
      </c>
      <c r="J5" s="8">
        <f t="shared" si="2"/>
        <v>579</v>
      </c>
      <c r="K5" s="9">
        <f t="shared" si="3"/>
        <v>15.94602038006059</v>
      </c>
      <c r="L5" s="8">
        <v>3625</v>
      </c>
      <c r="M5" s="2">
        <f t="shared" si="4"/>
        <v>471</v>
      </c>
      <c r="N5" s="2">
        <f t="shared" si="5"/>
        <v>468</v>
      </c>
      <c r="O5" s="2">
        <f t="shared" si="6"/>
        <v>3</v>
      </c>
      <c r="P5" s="2">
        <v>444</v>
      </c>
      <c r="Q5" s="2">
        <v>2</v>
      </c>
      <c r="R5" s="2">
        <v>24</v>
      </c>
      <c r="S5" s="2">
        <v>1</v>
      </c>
      <c r="T5" s="4">
        <f t="shared" si="7"/>
        <v>12.993103448275862</v>
      </c>
    </row>
    <row r="6" spans="1:20" x14ac:dyDescent="0.25">
      <c r="A6" s="13">
        <v>209</v>
      </c>
      <c r="B6" s="1" t="s">
        <v>32</v>
      </c>
      <c r="C6" s="8">
        <v>8586</v>
      </c>
      <c r="D6" s="9">
        <f t="shared" si="0"/>
        <v>52.725366876310275</v>
      </c>
      <c r="E6" s="8">
        <v>665</v>
      </c>
      <c r="F6" s="8">
        <v>90</v>
      </c>
      <c r="G6" s="8">
        <v>3072</v>
      </c>
      <c r="H6" s="11">
        <v>1403</v>
      </c>
      <c r="I6" s="8">
        <f t="shared" si="1"/>
        <v>3737</v>
      </c>
      <c r="J6" s="8">
        <f t="shared" si="2"/>
        <v>1493</v>
      </c>
      <c r="K6" s="9">
        <f t="shared" si="3"/>
        <v>39.951833021139954</v>
      </c>
      <c r="L6" s="8">
        <v>4527</v>
      </c>
      <c r="M6" s="2">
        <f t="shared" si="4"/>
        <v>1471</v>
      </c>
      <c r="N6" s="2">
        <f t="shared" si="5"/>
        <v>1443</v>
      </c>
      <c r="O6" s="2">
        <f t="shared" si="6"/>
        <v>28</v>
      </c>
      <c r="P6" s="2">
        <v>1344</v>
      </c>
      <c r="Q6" s="2">
        <v>27</v>
      </c>
      <c r="R6" s="2">
        <v>99</v>
      </c>
      <c r="S6" s="2">
        <v>1</v>
      </c>
      <c r="T6" s="4">
        <f t="shared" si="7"/>
        <v>32.493925336867683</v>
      </c>
    </row>
    <row r="7" spans="1:20" x14ac:dyDescent="0.25">
      <c r="A7" s="13">
        <v>188</v>
      </c>
      <c r="B7" s="12" t="s">
        <v>29</v>
      </c>
      <c r="C7" s="8">
        <v>10721</v>
      </c>
      <c r="D7" s="9">
        <f t="shared" si="0"/>
        <v>54.901595000466372</v>
      </c>
      <c r="E7" s="8">
        <v>825</v>
      </c>
      <c r="F7" s="8">
        <v>317</v>
      </c>
      <c r="G7" s="8">
        <v>3813</v>
      </c>
      <c r="H7" s="11">
        <v>983</v>
      </c>
      <c r="I7" s="8">
        <f t="shared" si="1"/>
        <v>4638</v>
      </c>
      <c r="J7" s="8">
        <f t="shared" si="2"/>
        <v>1300</v>
      </c>
      <c r="K7" s="9">
        <f t="shared" si="3"/>
        <v>28.029322984044846</v>
      </c>
      <c r="L7" s="8">
        <v>5886</v>
      </c>
      <c r="M7" s="2">
        <f t="shared" si="4"/>
        <v>1138</v>
      </c>
      <c r="N7" s="2">
        <f t="shared" si="5"/>
        <v>1129</v>
      </c>
      <c r="O7" s="2">
        <f t="shared" si="6"/>
        <v>9</v>
      </c>
      <c r="P7" s="2">
        <v>874</v>
      </c>
      <c r="Q7" s="2">
        <v>5</v>
      </c>
      <c r="R7" s="2">
        <v>255</v>
      </c>
      <c r="S7" s="2">
        <v>4</v>
      </c>
      <c r="T7" s="4">
        <f t="shared" si="7"/>
        <v>19.334012911994563</v>
      </c>
    </row>
    <row r="8" spans="1:20" x14ac:dyDescent="0.25">
      <c r="A8" s="13">
        <v>441</v>
      </c>
      <c r="B8" s="12" t="s">
        <v>72</v>
      </c>
      <c r="C8" s="8">
        <v>11059</v>
      </c>
      <c r="D8" s="9">
        <f t="shared" si="0"/>
        <v>19.703408988154443</v>
      </c>
      <c r="E8" s="8">
        <v>854</v>
      </c>
      <c r="F8" s="8">
        <v>186</v>
      </c>
      <c r="G8" s="8">
        <v>3946</v>
      </c>
      <c r="H8" s="11">
        <v>856</v>
      </c>
      <c r="I8" s="8">
        <f t="shared" si="1"/>
        <v>4800</v>
      </c>
      <c r="J8" s="8">
        <f t="shared" si="2"/>
        <v>1042</v>
      </c>
      <c r="K8" s="9">
        <f t="shared" si="3"/>
        <v>21.708333333333332</v>
      </c>
      <c r="L8" s="8">
        <v>2179</v>
      </c>
      <c r="M8" s="2">
        <f t="shared" si="4"/>
        <v>853</v>
      </c>
      <c r="N8" s="2">
        <f t="shared" si="5"/>
        <v>853</v>
      </c>
      <c r="O8" s="2">
        <f t="shared" si="6"/>
        <v>0</v>
      </c>
      <c r="P8" s="2">
        <v>696</v>
      </c>
      <c r="Q8" s="2">
        <v>0</v>
      </c>
      <c r="R8" s="2">
        <v>157</v>
      </c>
      <c r="S8" s="2">
        <v>0</v>
      </c>
      <c r="T8" s="4">
        <f t="shared" si="7"/>
        <v>39.146397430013771</v>
      </c>
    </row>
    <row r="9" spans="1:20" x14ac:dyDescent="0.25">
      <c r="A9" s="13">
        <v>397</v>
      </c>
      <c r="B9" s="12" t="s">
        <v>70</v>
      </c>
      <c r="C9" s="8">
        <v>11668</v>
      </c>
      <c r="D9" s="9">
        <f t="shared" si="0"/>
        <v>38.524168666438122</v>
      </c>
      <c r="E9" s="8">
        <v>903</v>
      </c>
      <c r="F9" s="8">
        <v>183</v>
      </c>
      <c r="G9" s="8">
        <v>4174</v>
      </c>
      <c r="H9" s="11">
        <v>767</v>
      </c>
      <c r="I9" s="8">
        <f t="shared" si="1"/>
        <v>5077</v>
      </c>
      <c r="J9" s="8">
        <f t="shared" si="2"/>
        <v>950</v>
      </c>
      <c r="K9" s="9">
        <f t="shared" si="3"/>
        <v>18.711837699428795</v>
      </c>
      <c r="L9" s="8">
        <v>4495</v>
      </c>
      <c r="M9" s="2">
        <f t="shared" si="4"/>
        <v>797</v>
      </c>
      <c r="N9" s="2">
        <f t="shared" si="5"/>
        <v>793</v>
      </c>
      <c r="O9" s="2">
        <f t="shared" si="6"/>
        <v>4</v>
      </c>
      <c r="P9" s="2">
        <v>633</v>
      </c>
      <c r="Q9" s="2">
        <v>3</v>
      </c>
      <c r="R9" s="2">
        <v>160</v>
      </c>
      <c r="S9" s="2">
        <v>1</v>
      </c>
      <c r="T9" s="4">
        <f t="shared" si="7"/>
        <v>17.730812013348164</v>
      </c>
    </row>
    <row r="10" spans="1:20" x14ac:dyDescent="0.25">
      <c r="A10" s="13">
        <v>286</v>
      </c>
      <c r="B10" s="12" t="s">
        <v>54</v>
      </c>
      <c r="C10" s="8">
        <v>12322</v>
      </c>
      <c r="D10" s="9">
        <f t="shared" si="0"/>
        <v>56.443759130011365</v>
      </c>
      <c r="E10" s="8">
        <v>955</v>
      </c>
      <c r="F10" s="8">
        <v>288</v>
      </c>
      <c r="G10" s="8">
        <v>4414</v>
      </c>
      <c r="H10" s="11">
        <v>1191</v>
      </c>
      <c r="I10" s="8">
        <f t="shared" si="1"/>
        <v>5369</v>
      </c>
      <c r="J10" s="8">
        <f t="shared" si="2"/>
        <v>1479</v>
      </c>
      <c r="K10" s="9">
        <f t="shared" si="3"/>
        <v>27.547029241944497</v>
      </c>
      <c r="L10" s="8">
        <v>6955</v>
      </c>
      <c r="M10" s="2">
        <f t="shared" si="4"/>
        <v>1286</v>
      </c>
      <c r="N10" s="2">
        <f t="shared" si="5"/>
        <v>1273</v>
      </c>
      <c r="O10" s="2">
        <f t="shared" si="6"/>
        <v>13</v>
      </c>
      <c r="P10" s="2">
        <v>1032</v>
      </c>
      <c r="Q10" s="2">
        <v>10</v>
      </c>
      <c r="R10" s="2">
        <v>241</v>
      </c>
      <c r="S10" s="2">
        <v>3</v>
      </c>
      <c r="T10" s="4">
        <f t="shared" si="7"/>
        <v>18.490294751976997</v>
      </c>
    </row>
    <row r="11" spans="1:20" x14ac:dyDescent="0.25">
      <c r="A11" s="13">
        <v>372</v>
      </c>
      <c r="B11" s="12" t="s">
        <v>67</v>
      </c>
      <c r="C11" s="8">
        <v>13454</v>
      </c>
      <c r="D11" s="9">
        <f t="shared" si="0"/>
        <v>51.293295674148951</v>
      </c>
      <c r="E11" s="8">
        <v>1043</v>
      </c>
      <c r="F11" s="8">
        <v>106</v>
      </c>
      <c r="G11" s="8">
        <v>4821</v>
      </c>
      <c r="H11" s="11">
        <v>1836</v>
      </c>
      <c r="I11" s="8">
        <f t="shared" si="1"/>
        <v>5864</v>
      </c>
      <c r="J11" s="8">
        <f t="shared" si="2"/>
        <v>1942</v>
      </c>
      <c r="K11" s="9">
        <f t="shared" si="3"/>
        <v>33.117326057298769</v>
      </c>
      <c r="L11" s="8">
        <v>6901</v>
      </c>
      <c r="M11" s="2">
        <f t="shared" si="4"/>
        <v>1771</v>
      </c>
      <c r="N11" s="2">
        <f t="shared" si="5"/>
        <v>1762</v>
      </c>
      <c r="O11" s="2">
        <f t="shared" si="6"/>
        <v>9</v>
      </c>
      <c r="P11" s="2">
        <v>1660</v>
      </c>
      <c r="Q11" s="2">
        <v>4</v>
      </c>
      <c r="R11" s="2">
        <v>102</v>
      </c>
      <c r="S11" s="2">
        <v>5</v>
      </c>
      <c r="T11" s="4">
        <f t="shared" si="7"/>
        <v>25.662947398927692</v>
      </c>
    </row>
    <row r="12" spans="1:20" x14ac:dyDescent="0.25">
      <c r="A12" s="13">
        <v>363</v>
      </c>
      <c r="B12" s="12" t="s">
        <v>69</v>
      </c>
      <c r="C12" s="8">
        <v>14299</v>
      </c>
      <c r="D12" s="9">
        <f t="shared" si="0"/>
        <v>41.583327505419959</v>
      </c>
      <c r="E12" s="8">
        <v>1107</v>
      </c>
      <c r="F12" s="8">
        <v>341</v>
      </c>
      <c r="G12" s="8">
        <v>5114</v>
      </c>
      <c r="H12" s="11">
        <v>1223</v>
      </c>
      <c r="I12" s="8">
        <f t="shared" si="1"/>
        <v>6221</v>
      </c>
      <c r="J12" s="8">
        <f t="shared" si="2"/>
        <v>1564</v>
      </c>
      <c r="K12" s="9">
        <f t="shared" si="3"/>
        <v>25.140652628194825</v>
      </c>
      <c r="L12" s="8">
        <v>5946</v>
      </c>
      <c r="M12" s="2">
        <f t="shared" si="4"/>
        <v>1509</v>
      </c>
      <c r="N12" s="2">
        <f t="shared" si="5"/>
        <v>1508</v>
      </c>
      <c r="O12" s="2">
        <f t="shared" si="6"/>
        <v>1</v>
      </c>
      <c r="P12" s="2">
        <v>1172</v>
      </c>
      <c r="Q12" s="2">
        <v>1</v>
      </c>
      <c r="R12" s="2">
        <v>336</v>
      </c>
      <c r="S12" s="2">
        <v>0</v>
      </c>
      <c r="T12" s="4">
        <f t="shared" si="7"/>
        <v>25.378405650857719</v>
      </c>
    </row>
    <row r="13" spans="1:20" x14ac:dyDescent="0.25">
      <c r="A13" s="13">
        <v>334</v>
      </c>
      <c r="B13" s="12" t="s">
        <v>64</v>
      </c>
      <c r="C13" s="8">
        <v>15109</v>
      </c>
      <c r="D13" s="9">
        <f t="shared" si="0"/>
        <v>45.820371963730224</v>
      </c>
      <c r="E13" s="8">
        <v>1168</v>
      </c>
      <c r="F13" s="8">
        <v>640</v>
      </c>
      <c r="G13" s="8">
        <v>5398</v>
      </c>
      <c r="H13" s="11">
        <v>2407</v>
      </c>
      <c r="I13" s="8">
        <f t="shared" si="1"/>
        <v>6566</v>
      </c>
      <c r="J13" s="8">
        <f t="shared" si="2"/>
        <v>3047</v>
      </c>
      <c r="K13" s="9">
        <f t="shared" si="3"/>
        <v>46.405726469692354</v>
      </c>
      <c r="L13" s="8">
        <v>6923</v>
      </c>
      <c r="M13" s="2">
        <f t="shared" si="4"/>
        <v>2368</v>
      </c>
      <c r="N13" s="2">
        <f t="shared" si="5"/>
        <v>2366</v>
      </c>
      <c r="O13" s="2">
        <f t="shared" si="6"/>
        <v>2</v>
      </c>
      <c r="P13" s="2">
        <v>1827</v>
      </c>
      <c r="Q13" s="2">
        <v>2</v>
      </c>
      <c r="R13" s="2">
        <v>539</v>
      </c>
      <c r="S13" s="2">
        <v>0</v>
      </c>
      <c r="T13" s="4">
        <f t="shared" si="7"/>
        <v>34.20482449804998</v>
      </c>
    </row>
    <row r="14" spans="1:20" x14ac:dyDescent="0.25">
      <c r="A14" s="13">
        <v>391</v>
      </c>
      <c r="B14" s="12" t="s">
        <v>68</v>
      </c>
      <c r="C14" s="8">
        <v>15182</v>
      </c>
      <c r="D14" s="9">
        <f t="shared" si="0"/>
        <v>56.283757080753524</v>
      </c>
      <c r="E14" s="8">
        <v>1175</v>
      </c>
      <c r="F14" s="8">
        <v>220</v>
      </c>
      <c r="G14" s="8">
        <v>5431</v>
      </c>
      <c r="H14" s="11">
        <v>1547</v>
      </c>
      <c r="I14" s="8">
        <f t="shared" si="1"/>
        <v>6606</v>
      </c>
      <c r="J14" s="8">
        <f t="shared" si="2"/>
        <v>1767</v>
      </c>
      <c r="K14" s="9">
        <f t="shared" si="3"/>
        <v>26.748410535876477</v>
      </c>
      <c r="L14" s="8">
        <v>8545</v>
      </c>
      <c r="M14" s="2">
        <f t="shared" si="4"/>
        <v>1614</v>
      </c>
      <c r="N14" s="2">
        <f t="shared" si="5"/>
        <v>1607</v>
      </c>
      <c r="O14" s="2">
        <f t="shared" si="6"/>
        <v>7</v>
      </c>
      <c r="P14" s="2">
        <v>1390</v>
      </c>
      <c r="Q14" s="2">
        <v>5</v>
      </c>
      <c r="R14" s="2">
        <v>217</v>
      </c>
      <c r="S14" s="2">
        <v>2</v>
      </c>
      <c r="T14" s="4">
        <f t="shared" si="7"/>
        <v>18.888238736102984</v>
      </c>
    </row>
    <row r="15" spans="1:20" x14ac:dyDescent="0.25">
      <c r="A15" s="13">
        <v>248</v>
      </c>
      <c r="B15" s="12" t="s">
        <v>57</v>
      </c>
      <c r="C15" s="8">
        <v>15715</v>
      </c>
      <c r="D15" s="9">
        <f t="shared" si="0"/>
        <v>44.206172446706965</v>
      </c>
      <c r="E15" s="8">
        <v>1218</v>
      </c>
      <c r="F15" s="8">
        <v>62</v>
      </c>
      <c r="G15" s="8">
        <v>5627</v>
      </c>
      <c r="H15" s="11">
        <v>650</v>
      </c>
      <c r="I15" s="8">
        <f t="shared" si="1"/>
        <v>6845</v>
      </c>
      <c r="J15" s="8">
        <f t="shared" si="2"/>
        <v>712</v>
      </c>
      <c r="K15" s="9">
        <f t="shared" si="3"/>
        <v>10.401753104455807</v>
      </c>
      <c r="L15" s="8">
        <v>6947</v>
      </c>
      <c r="M15" s="2">
        <f t="shared" si="4"/>
        <v>693</v>
      </c>
      <c r="N15" s="2">
        <f t="shared" si="5"/>
        <v>677</v>
      </c>
      <c r="O15" s="2">
        <f t="shared" si="6"/>
        <v>16</v>
      </c>
      <c r="P15" s="2">
        <v>609</v>
      </c>
      <c r="Q15" s="2">
        <v>13</v>
      </c>
      <c r="R15" s="2">
        <v>68</v>
      </c>
      <c r="S15" s="2">
        <v>3</v>
      </c>
      <c r="T15" s="4">
        <f t="shared" si="7"/>
        <v>9.9755290053260399</v>
      </c>
    </row>
    <row r="16" spans="1:20" x14ac:dyDescent="0.25">
      <c r="A16" s="13">
        <v>354</v>
      </c>
      <c r="B16" s="12" t="s">
        <v>65</v>
      </c>
      <c r="C16" s="8">
        <v>17531</v>
      </c>
      <c r="D16" s="9">
        <f t="shared" si="0"/>
        <v>47.133648964691119</v>
      </c>
      <c r="E16" s="8">
        <v>1355</v>
      </c>
      <c r="F16" s="8">
        <v>372</v>
      </c>
      <c r="G16" s="8">
        <v>6261</v>
      </c>
      <c r="H16" s="11">
        <v>2583</v>
      </c>
      <c r="I16" s="8">
        <f t="shared" si="1"/>
        <v>7616</v>
      </c>
      <c r="J16" s="8">
        <f t="shared" si="2"/>
        <v>2955</v>
      </c>
      <c r="K16" s="9">
        <f t="shared" si="3"/>
        <v>38.799894957983192</v>
      </c>
      <c r="L16" s="8">
        <v>8263</v>
      </c>
      <c r="M16" s="2">
        <f t="shared" si="4"/>
        <v>2756</v>
      </c>
      <c r="N16" s="2">
        <f t="shared" si="5"/>
        <v>2654</v>
      </c>
      <c r="O16" s="2">
        <f t="shared" si="6"/>
        <v>102</v>
      </c>
      <c r="P16" s="2">
        <v>2293</v>
      </c>
      <c r="Q16" s="2">
        <v>98</v>
      </c>
      <c r="R16" s="2">
        <v>361</v>
      </c>
      <c r="S16" s="2">
        <v>4</v>
      </c>
      <c r="T16" s="4">
        <f t="shared" si="7"/>
        <v>33.353503570131913</v>
      </c>
    </row>
    <row r="17" spans="1:20" x14ac:dyDescent="0.25">
      <c r="A17" s="13">
        <v>329</v>
      </c>
      <c r="B17" s="12" t="s">
        <v>63</v>
      </c>
      <c r="C17" s="8">
        <v>17723</v>
      </c>
      <c r="D17" s="9">
        <f t="shared" si="0"/>
        <v>42.825706708796481</v>
      </c>
      <c r="E17" s="8">
        <v>1373</v>
      </c>
      <c r="F17" s="8">
        <v>412</v>
      </c>
      <c r="G17" s="8">
        <v>6344</v>
      </c>
      <c r="H17" s="11">
        <v>1001</v>
      </c>
      <c r="I17" s="8">
        <f t="shared" si="1"/>
        <v>7717</v>
      </c>
      <c r="J17" s="8">
        <f t="shared" si="2"/>
        <v>1413</v>
      </c>
      <c r="K17" s="9">
        <f t="shared" si="3"/>
        <v>18.310224180380978</v>
      </c>
      <c r="L17" s="8">
        <v>7590</v>
      </c>
      <c r="M17" s="2">
        <f t="shared" si="4"/>
        <v>1387</v>
      </c>
      <c r="N17" s="2">
        <f t="shared" si="5"/>
        <v>1172</v>
      </c>
      <c r="O17" s="2">
        <f t="shared" si="6"/>
        <v>215</v>
      </c>
      <c r="P17" s="2">
        <v>860</v>
      </c>
      <c r="Q17" s="2">
        <v>157</v>
      </c>
      <c r="R17" s="2">
        <v>312</v>
      </c>
      <c r="S17" s="2">
        <v>58</v>
      </c>
      <c r="T17" s="4">
        <f t="shared" si="7"/>
        <v>18.274044795783926</v>
      </c>
    </row>
    <row r="18" spans="1:20" x14ac:dyDescent="0.25">
      <c r="A18" s="13">
        <v>324</v>
      </c>
      <c r="B18" s="12" t="s">
        <v>61</v>
      </c>
      <c r="C18" s="8">
        <v>17854</v>
      </c>
      <c r="D18" s="9">
        <f t="shared" si="0"/>
        <v>51.960345020723651</v>
      </c>
      <c r="E18" s="8">
        <v>1384</v>
      </c>
      <c r="F18" s="8">
        <v>376</v>
      </c>
      <c r="G18" s="8">
        <v>6396</v>
      </c>
      <c r="H18" s="11">
        <v>1152</v>
      </c>
      <c r="I18" s="8">
        <f t="shared" si="1"/>
        <v>7780</v>
      </c>
      <c r="J18" s="8">
        <f t="shared" si="2"/>
        <v>1528</v>
      </c>
      <c r="K18" s="9">
        <f t="shared" si="3"/>
        <v>19.640102827763496</v>
      </c>
      <c r="L18" s="8">
        <v>9277</v>
      </c>
      <c r="M18" s="2">
        <f t="shared" si="4"/>
        <v>1516</v>
      </c>
      <c r="N18" s="2">
        <f t="shared" si="5"/>
        <v>1509</v>
      </c>
      <c r="O18" s="2">
        <f t="shared" si="6"/>
        <v>7</v>
      </c>
      <c r="P18" s="2">
        <v>1151</v>
      </c>
      <c r="Q18" s="2">
        <v>7</v>
      </c>
      <c r="R18" s="2">
        <v>358</v>
      </c>
      <c r="S18" s="2">
        <v>0</v>
      </c>
      <c r="T18" s="4">
        <f t="shared" si="7"/>
        <v>16.341489705723834</v>
      </c>
    </row>
    <row r="19" spans="1:20" x14ac:dyDescent="0.25">
      <c r="A19" s="13">
        <v>218</v>
      </c>
      <c r="B19" s="12" t="s">
        <v>36</v>
      </c>
      <c r="C19" s="8">
        <v>18218</v>
      </c>
      <c r="D19" s="9">
        <f t="shared" si="0"/>
        <v>50.872763201229553</v>
      </c>
      <c r="E19" s="8">
        <v>1412</v>
      </c>
      <c r="F19" s="8">
        <v>814</v>
      </c>
      <c r="G19" s="8">
        <v>6524</v>
      </c>
      <c r="H19" s="11">
        <v>2356</v>
      </c>
      <c r="I19" s="8">
        <f t="shared" si="1"/>
        <v>7936</v>
      </c>
      <c r="J19" s="8">
        <f t="shared" si="2"/>
        <v>3170</v>
      </c>
      <c r="K19" s="9">
        <f t="shared" si="3"/>
        <v>39.944556451612904</v>
      </c>
      <c r="L19" s="8">
        <v>9268</v>
      </c>
      <c r="M19" s="2">
        <f t="shared" si="4"/>
        <v>3428</v>
      </c>
      <c r="N19" s="2">
        <f t="shared" si="5"/>
        <v>2885</v>
      </c>
      <c r="O19" s="2">
        <f t="shared" si="6"/>
        <v>543</v>
      </c>
      <c r="P19" s="2">
        <v>2134</v>
      </c>
      <c r="Q19" s="2">
        <v>448</v>
      </c>
      <c r="R19" s="2">
        <v>751</v>
      </c>
      <c r="S19" s="2">
        <v>95</v>
      </c>
      <c r="T19" s="4">
        <f t="shared" si="7"/>
        <v>36.987483815278374</v>
      </c>
    </row>
    <row r="20" spans="1:20" x14ac:dyDescent="0.25">
      <c r="A20" s="13">
        <v>403</v>
      </c>
      <c r="B20" s="12" t="s">
        <v>15</v>
      </c>
      <c r="C20" s="8">
        <v>18425</v>
      </c>
      <c r="D20" s="9">
        <f t="shared" si="0"/>
        <v>51.848032564450477</v>
      </c>
      <c r="E20" s="8">
        <v>1424</v>
      </c>
      <c r="F20" s="8">
        <v>722</v>
      </c>
      <c r="G20" s="8">
        <v>6581</v>
      </c>
      <c r="H20" s="11">
        <v>1645</v>
      </c>
      <c r="I20" s="8">
        <f t="shared" si="1"/>
        <v>8005</v>
      </c>
      <c r="J20" s="8">
        <f t="shared" si="2"/>
        <v>2367</v>
      </c>
      <c r="K20" s="9">
        <f t="shared" si="3"/>
        <v>29.569019362898189</v>
      </c>
      <c r="L20" s="8">
        <v>9553</v>
      </c>
      <c r="M20" s="2">
        <f t="shared" si="4"/>
        <v>2080</v>
      </c>
      <c r="N20" s="2">
        <f t="shared" si="5"/>
        <v>2069</v>
      </c>
      <c r="O20" s="2">
        <f t="shared" si="6"/>
        <v>11</v>
      </c>
      <c r="P20" s="2">
        <v>1449</v>
      </c>
      <c r="Q20" s="2">
        <v>9</v>
      </c>
      <c r="R20" s="2">
        <v>620</v>
      </c>
      <c r="S20" s="2">
        <v>2</v>
      </c>
      <c r="T20" s="4">
        <f t="shared" si="7"/>
        <v>21.773264942949858</v>
      </c>
    </row>
    <row r="21" spans="1:20" x14ac:dyDescent="0.25">
      <c r="A21" s="13">
        <v>186</v>
      </c>
      <c r="B21" s="12" t="s">
        <v>22</v>
      </c>
      <c r="C21" s="8">
        <v>19230</v>
      </c>
      <c r="D21" s="9">
        <f t="shared" si="0"/>
        <v>47.165886635465419</v>
      </c>
      <c r="E21" s="8">
        <v>1471</v>
      </c>
      <c r="F21" s="8">
        <v>257</v>
      </c>
      <c r="G21" s="8">
        <v>6798</v>
      </c>
      <c r="H21" s="11">
        <v>1567</v>
      </c>
      <c r="I21" s="8">
        <f t="shared" si="1"/>
        <v>8269</v>
      </c>
      <c r="J21" s="8">
        <f t="shared" si="2"/>
        <v>1824</v>
      </c>
      <c r="K21" s="9">
        <f t="shared" si="3"/>
        <v>22.058289998790663</v>
      </c>
      <c r="L21" s="8">
        <v>9070</v>
      </c>
      <c r="M21" s="2">
        <f t="shared" si="4"/>
        <v>1730</v>
      </c>
      <c r="N21" s="2">
        <f t="shared" si="5"/>
        <v>1724</v>
      </c>
      <c r="O21" s="2">
        <f t="shared" si="6"/>
        <v>6</v>
      </c>
      <c r="P21" s="2">
        <v>1452</v>
      </c>
      <c r="Q21" s="2">
        <v>5</v>
      </c>
      <c r="R21" s="2">
        <v>272</v>
      </c>
      <c r="S21" s="2">
        <v>1</v>
      </c>
      <c r="T21" s="4">
        <f t="shared" si="7"/>
        <v>19.073869900771776</v>
      </c>
    </row>
    <row r="22" spans="1:20" x14ac:dyDescent="0.25">
      <c r="A22" s="13">
        <v>282</v>
      </c>
      <c r="B22" s="12" t="s">
        <v>73</v>
      </c>
      <c r="C22" s="8">
        <v>19380</v>
      </c>
      <c r="D22" s="9">
        <f t="shared" si="0"/>
        <v>41.991744066047474</v>
      </c>
      <c r="E22" s="8">
        <v>1498</v>
      </c>
      <c r="F22" s="8">
        <v>764</v>
      </c>
      <c r="G22" s="8">
        <v>6924</v>
      </c>
      <c r="H22" s="11">
        <v>1950</v>
      </c>
      <c r="I22" s="8">
        <f t="shared" si="1"/>
        <v>8422</v>
      </c>
      <c r="J22" s="8">
        <f t="shared" si="2"/>
        <v>2714</v>
      </c>
      <c r="K22" s="9">
        <f t="shared" si="3"/>
        <v>32.225124673474234</v>
      </c>
      <c r="L22" s="8">
        <v>8138</v>
      </c>
      <c r="M22" s="2">
        <f t="shared" si="4"/>
        <v>2188</v>
      </c>
      <c r="N22" s="2">
        <f t="shared" si="5"/>
        <v>2177</v>
      </c>
      <c r="O22" s="2">
        <f t="shared" si="6"/>
        <v>11</v>
      </c>
      <c r="P22" s="2">
        <v>1589</v>
      </c>
      <c r="Q22" s="2">
        <v>8</v>
      </c>
      <c r="R22" s="2">
        <v>588</v>
      </c>
      <c r="S22" s="2">
        <v>3</v>
      </c>
      <c r="T22" s="4">
        <f t="shared" si="7"/>
        <v>26.886212828704842</v>
      </c>
    </row>
    <row r="23" spans="1:20" x14ac:dyDescent="0.25">
      <c r="A23" s="13">
        <v>264</v>
      </c>
      <c r="B23" s="12" t="s">
        <v>33</v>
      </c>
      <c r="C23" s="8">
        <v>20773</v>
      </c>
      <c r="D23" s="9">
        <f t="shared" si="0"/>
        <v>51.133683146391952</v>
      </c>
      <c r="E23" s="8">
        <v>1611</v>
      </c>
      <c r="F23" s="8">
        <v>640</v>
      </c>
      <c r="G23" s="8">
        <v>7444</v>
      </c>
      <c r="H23" s="11">
        <v>1543</v>
      </c>
      <c r="I23" s="8">
        <f t="shared" si="1"/>
        <v>9055</v>
      </c>
      <c r="J23" s="8">
        <f t="shared" si="2"/>
        <v>2183</v>
      </c>
      <c r="K23" s="9">
        <f t="shared" si="3"/>
        <v>24.108227498619549</v>
      </c>
      <c r="L23" s="8">
        <v>10622</v>
      </c>
      <c r="M23" s="2">
        <f t="shared" si="4"/>
        <v>2100</v>
      </c>
      <c r="N23" s="2">
        <f t="shared" si="5"/>
        <v>2091</v>
      </c>
      <c r="O23" s="2">
        <f t="shared" si="6"/>
        <v>9</v>
      </c>
      <c r="P23" s="2">
        <v>1457</v>
      </c>
      <c r="Q23" s="2">
        <v>9</v>
      </c>
      <c r="R23" s="2">
        <v>634</v>
      </c>
      <c r="S23" s="2">
        <v>0</v>
      </c>
      <c r="T23" s="4">
        <f t="shared" si="7"/>
        <v>19.770288081340613</v>
      </c>
    </row>
    <row r="24" spans="1:20" x14ac:dyDescent="0.25">
      <c r="A24" s="13">
        <v>306</v>
      </c>
      <c r="B24" s="12" t="s">
        <v>58</v>
      </c>
      <c r="C24" s="8">
        <v>21711</v>
      </c>
      <c r="D24" s="9">
        <f t="shared" si="0"/>
        <v>44.300124360923036</v>
      </c>
      <c r="E24" s="8">
        <v>1685</v>
      </c>
      <c r="F24" s="8">
        <v>489</v>
      </c>
      <c r="G24" s="8">
        <v>7785</v>
      </c>
      <c r="H24" s="11">
        <v>2328</v>
      </c>
      <c r="I24" s="8">
        <f t="shared" si="1"/>
        <v>9470</v>
      </c>
      <c r="J24" s="8">
        <f t="shared" si="2"/>
        <v>2817</v>
      </c>
      <c r="K24" s="9">
        <f t="shared" si="3"/>
        <v>29.746568109820487</v>
      </c>
      <c r="L24" s="8">
        <v>9618</v>
      </c>
      <c r="M24" s="2">
        <f t="shared" si="4"/>
        <v>2619</v>
      </c>
      <c r="N24" s="2">
        <f t="shared" si="5"/>
        <v>2571</v>
      </c>
      <c r="O24" s="2">
        <f t="shared" si="6"/>
        <v>48</v>
      </c>
      <c r="P24" s="2">
        <v>2100</v>
      </c>
      <c r="Q24" s="2">
        <v>44</v>
      </c>
      <c r="R24" s="2">
        <v>471</v>
      </c>
      <c r="S24" s="2">
        <v>4</v>
      </c>
      <c r="T24" s="4">
        <f t="shared" si="7"/>
        <v>27.230193387398629</v>
      </c>
    </row>
    <row r="25" spans="1:20" x14ac:dyDescent="0.25">
      <c r="A25" s="13">
        <v>278</v>
      </c>
      <c r="B25" s="12" t="s">
        <v>56</v>
      </c>
      <c r="C25" s="8">
        <v>21929</v>
      </c>
      <c r="D25" s="9">
        <f t="shared" si="0"/>
        <v>47.877240184230928</v>
      </c>
      <c r="E25" s="8">
        <v>1693</v>
      </c>
      <c r="F25" s="8">
        <v>245</v>
      </c>
      <c r="G25" s="8">
        <v>7823</v>
      </c>
      <c r="H25" s="11">
        <v>1654</v>
      </c>
      <c r="I25" s="8">
        <f t="shared" si="1"/>
        <v>9516</v>
      </c>
      <c r="J25" s="8">
        <f t="shared" si="2"/>
        <v>1899</v>
      </c>
      <c r="K25" s="9">
        <f t="shared" si="3"/>
        <v>19.955863808322825</v>
      </c>
      <c r="L25" s="8">
        <v>10499</v>
      </c>
      <c r="M25" s="2">
        <f t="shared" si="4"/>
        <v>1559</v>
      </c>
      <c r="N25" s="2">
        <f t="shared" si="5"/>
        <v>1538</v>
      </c>
      <c r="O25" s="2">
        <f t="shared" si="6"/>
        <v>21</v>
      </c>
      <c r="P25" s="2">
        <v>1340</v>
      </c>
      <c r="Q25" s="2">
        <v>14</v>
      </c>
      <c r="R25" s="2">
        <v>198</v>
      </c>
      <c r="S25" s="2">
        <v>7</v>
      </c>
      <c r="T25" s="4">
        <f t="shared" si="7"/>
        <v>14.849033241261072</v>
      </c>
    </row>
    <row r="26" spans="1:20" x14ac:dyDescent="0.25">
      <c r="A26" s="13">
        <v>445</v>
      </c>
      <c r="B26" s="12" t="s">
        <v>17</v>
      </c>
      <c r="C26" s="8">
        <v>22030</v>
      </c>
      <c r="D26" s="9">
        <f t="shared" si="0"/>
        <v>53.835678620063547</v>
      </c>
      <c r="E26" s="8">
        <v>1701</v>
      </c>
      <c r="F26" s="8">
        <v>309</v>
      </c>
      <c r="G26" s="8">
        <v>7859</v>
      </c>
      <c r="H26" s="11">
        <v>918</v>
      </c>
      <c r="I26" s="8">
        <f t="shared" si="1"/>
        <v>9560</v>
      </c>
      <c r="J26" s="8">
        <f t="shared" si="2"/>
        <v>1227</v>
      </c>
      <c r="K26" s="9">
        <f t="shared" si="3"/>
        <v>12.834728033472803</v>
      </c>
      <c r="L26" s="8">
        <v>11860</v>
      </c>
      <c r="M26" s="2">
        <f t="shared" si="4"/>
        <v>1131</v>
      </c>
      <c r="N26" s="2">
        <f t="shared" si="5"/>
        <v>1108</v>
      </c>
      <c r="O26" s="2">
        <f t="shared" si="6"/>
        <v>23</v>
      </c>
      <c r="P26" s="2">
        <v>846</v>
      </c>
      <c r="Q26" s="2">
        <v>19</v>
      </c>
      <c r="R26" s="2">
        <v>262</v>
      </c>
      <c r="S26" s="2">
        <v>4</v>
      </c>
      <c r="T26" s="4">
        <f t="shared" si="7"/>
        <v>9.536256323777403</v>
      </c>
    </row>
    <row r="27" spans="1:20" x14ac:dyDescent="0.25">
      <c r="A27" s="13">
        <v>224</v>
      </c>
      <c r="B27" s="12" t="s">
        <v>59</v>
      </c>
      <c r="C27" s="8">
        <v>23148</v>
      </c>
      <c r="D27" s="9">
        <f t="shared" si="0"/>
        <v>41.580266113703125</v>
      </c>
      <c r="E27" s="8">
        <v>1787</v>
      </c>
      <c r="F27" s="8">
        <v>839</v>
      </c>
      <c r="G27" s="8">
        <v>8259</v>
      </c>
      <c r="H27" s="11">
        <v>1714</v>
      </c>
      <c r="I27" s="8">
        <f t="shared" si="1"/>
        <v>10046</v>
      </c>
      <c r="J27" s="8">
        <f t="shared" si="2"/>
        <v>2553</v>
      </c>
      <c r="K27" s="9">
        <f t="shared" si="3"/>
        <v>25.413099741190525</v>
      </c>
      <c r="L27" s="8">
        <v>9625</v>
      </c>
      <c r="M27" s="2">
        <f t="shared" si="4"/>
        <v>2724</v>
      </c>
      <c r="N27" s="2">
        <f t="shared" si="5"/>
        <v>2581</v>
      </c>
      <c r="O27" s="2">
        <f t="shared" si="6"/>
        <v>143</v>
      </c>
      <c r="P27" s="2">
        <v>1694</v>
      </c>
      <c r="Q27" s="2">
        <v>131</v>
      </c>
      <c r="R27" s="2">
        <v>887</v>
      </c>
      <c r="S27" s="2">
        <v>12</v>
      </c>
      <c r="T27" s="4">
        <f t="shared" si="7"/>
        <v>28.301298701298702</v>
      </c>
    </row>
    <row r="28" spans="1:20" x14ac:dyDescent="0.25">
      <c r="A28" s="13">
        <v>198</v>
      </c>
      <c r="B28" s="12" t="s">
        <v>30</v>
      </c>
      <c r="C28" s="8">
        <v>23487</v>
      </c>
      <c r="D28" s="9">
        <f t="shared" si="0"/>
        <v>43.381445054711115</v>
      </c>
      <c r="E28" s="8">
        <v>1819</v>
      </c>
      <c r="F28" s="8">
        <v>1190</v>
      </c>
      <c r="G28" s="8">
        <v>8406</v>
      </c>
      <c r="H28" s="11">
        <v>809</v>
      </c>
      <c r="I28" s="8">
        <f t="shared" si="1"/>
        <v>10225</v>
      </c>
      <c r="J28" s="8">
        <f t="shared" si="2"/>
        <v>1999</v>
      </c>
      <c r="K28" s="9">
        <f t="shared" si="3"/>
        <v>19.550122249388753</v>
      </c>
      <c r="L28" s="8">
        <v>10189</v>
      </c>
      <c r="M28" s="2">
        <f t="shared" si="4"/>
        <v>1981</v>
      </c>
      <c r="N28" s="2">
        <f t="shared" si="5"/>
        <v>1916</v>
      </c>
      <c r="O28" s="2">
        <f t="shared" si="6"/>
        <v>65</v>
      </c>
      <c r="P28" s="2">
        <v>718</v>
      </c>
      <c r="Q28" s="2">
        <v>18</v>
      </c>
      <c r="R28" s="2">
        <v>1198</v>
      </c>
      <c r="S28" s="2">
        <v>47</v>
      </c>
      <c r="T28" s="4">
        <f t="shared" si="7"/>
        <v>19.442536068308961</v>
      </c>
    </row>
    <row r="29" spans="1:20" x14ac:dyDescent="0.25">
      <c r="A29" s="13">
        <v>274</v>
      </c>
      <c r="B29" s="12" t="s">
        <v>53</v>
      </c>
      <c r="C29" s="8">
        <v>23469</v>
      </c>
      <c r="D29" s="9">
        <f t="shared" si="0"/>
        <v>30.704333375942731</v>
      </c>
      <c r="E29" s="8">
        <v>1822</v>
      </c>
      <c r="F29" s="8">
        <v>57</v>
      </c>
      <c r="G29" s="8">
        <v>8419</v>
      </c>
      <c r="H29" s="11">
        <v>960</v>
      </c>
      <c r="I29" s="8">
        <f t="shared" si="1"/>
        <v>10241</v>
      </c>
      <c r="J29" s="8">
        <f t="shared" si="2"/>
        <v>1017</v>
      </c>
      <c r="K29" s="9">
        <f t="shared" si="3"/>
        <v>9.9306708329264719</v>
      </c>
      <c r="L29" s="8">
        <v>7206</v>
      </c>
      <c r="M29" s="2">
        <f t="shared" si="4"/>
        <v>855</v>
      </c>
      <c r="N29" s="2">
        <f t="shared" si="5"/>
        <v>836</v>
      </c>
      <c r="O29" s="2">
        <f t="shared" si="6"/>
        <v>19</v>
      </c>
      <c r="P29" s="2">
        <v>780</v>
      </c>
      <c r="Q29" s="2">
        <v>11</v>
      </c>
      <c r="R29" s="2">
        <v>56</v>
      </c>
      <c r="S29" s="2">
        <v>8</v>
      </c>
      <c r="T29" s="4">
        <f t="shared" si="7"/>
        <v>11.865112406328059</v>
      </c>
    </row>
    <row r="30" spans="1:20" x14ac:dyDescent="0.25">
      <c r="A30" s="13">
        <v>150</v>
      </c>
      <c r="B30" s="12" t="s">
        <v>26</v>
      </c>
      <c r="C30" s="8">
        <v>24677</v>
      </c>
      <c r="D30" s="9">
        <f t="shared" si="0"/>
        <v>37.439721197876565</v>
      </c>
      <c r="E30" s="8">
        <v>1915</v>
      </c>
      <c r="F30" s="8">
        <v>506</v>
      </c>
      <c r="G30" s="8">
        <v>8850</v>
      </c>
      <c r="H30" s="11">
        <v>2276</v>
      </c>
      <c r="I30" s="8">
        <f t="shared" si="1"/>
        <v>10765</v>
      </c>
      <c r="J30" s="8">
        <f t="shared" si="2"/>
        <v>2782</v>
      </c>
      <c r="K30" s="9">
        <f t="shared" si="3"/>
        <v>25.843009753831861</v>
      </c>
      <c r="L30" s="8">
        <v>9239</v>
      </c>
      <c r="M30" s="2">
        <f t="shared" si="4"/>
        <v>2371</v>
      </c>
      <c r="N30" s="2">
        <f t="shared" si="5"/>
        <v>2353</v>
      </c>
      <c r="O30" s="2">
        <f t="shared" si="6"/>
        <v>18</v>
      </c>
      <c r="P30" s="2">
        <v>1904</v>
      </c>
      <c r="Q30" s="2">
        <v>10</v>
      </c>
      <c r="R30" s="2">
        <v>449</v>
      </c>
      <c r="S30" s="2">
        <v>8</v>
      </c>
      <c r="T30" s="4">
        <f t="shared" si="7"/>
        <v>25.662950535772271</v>
      </c>
    </row>
    <row r="31" spans="1:20" x14ac:dyDescent="0.25">
      <c r="A31" s="13">
        <v>257</v>
      </c>
      <c r="B31" s="12" t="s">
        <v>52</v>
      </c>
      <c r="C31" s="8">
        <v>25038</v>
      </c>
      <c r="D31" s="9">
        <f t="shared" si="0"/>
        <v>43.761482546529272</v>
      </c>
      <c r="E31" s="8">
        <v>1937</v>
      </c>
      <c r="F31" s="8">
        <v>1168</v>
      </c>
      <c r="G31" s="8">
        <v>8952</v>
      </c>
      <c r="H31" s="11">
        <v>4590</v>
      </c>
      <c r="I31" s="8">
        <f t="shared" si="1"/>
        <v>10889</v>
      </c>
      <c r="J31" s="8">
        <f t="shared" si="2"/>
        <v>5758</v>
      </c>
      <c r="K31" s="9">
        <f t="shared" si="3"/>
        <v>52.879052254568833</v>
      </c>
      <c r="L31" s="8">
        <v>10957</v>
      </c>
      <c r="M31" s="2">
        <f t="shared" si="4"/>
        <v>5138</v>
      </c>
      <c r="N31" s="2">
        <f t="shared" si="5"/>
        <v>5118</v>
      </c>
      <c r="O31" s="2">
        <f t="shared" si="6"/>
        <v>20</v>
      </c>
      <c r="P31" s="2">
        <v>3966</v>
      </c>
      <c r="Q31" s="2">
        <v>18</v>
      </c>
      <c r="R31" s="2">
        <v>1152</v>
      </c>
      <c r="S31" s="2">
        <v>2</v>
      </c>
      <c r="T31" s="4">
        <f t="shared" si="7"/>
        <v>46.892397554075018</v>
      </c>
    </row>
    <row r="32" spans="1:20" x14ac:dyDescent="0.25">
      <c r="A32" s="13">
        <v>344</v>
      </c>
      <c r="B32" s="12" t="s">
        <v>66</v>
      </c>
      <c r="C32" s="8">
        <v>27196</v>
      </c>
      <c r="D32" s="9">
        <f t="shared" si="0"/>
        <v>52.614355052213561</v>
      </c>
      <c r="E32" s="8">
        <v>2105</v>
      </c>
      <c r="F32" s="8">
        <v>536</v>
      </c>
      <c r="G32" s="8">
        <v>9725</v>
      </c>
      <c r="H32" s="11">
        <v>2337</v>
      </c>
      <c r="I32" s="8">
        <f t="shared" si="1"/>
        <v>11830</v>
      </c>
      <c r="J32" s="8">
        <f t="shared" si="2"/>
        <v>2873</v>
      </c>
      <c r="K32" s="9">
        <f t="shared" si="3"/>
        <v>24.285714285714285</v>
      </c>
      <c r="L32" s="8">
        <v>14309</v>
      </c>
      <c r="M32" s="2">
        <f t="shared" si="4"/>
        <v>3269</v>
      </c>
      <c r="N32" s="2">
        <f t="shared" si="5"/>
        <v>3048</v>
      </c>
      <c r="O32" s="2">
        <f t="shared" si="6"/>
        <v>221</v>
      </c>
      <c r="P32" s="2">
        <v>2456</v>
      </c>
      <c r="Q32" s="2">
        <v>153</v>
      </c>
      <c r="R32" s="2">
        <v>592</v>
      </c>
      <c r="S32" s="2">
        <v>68</v>
      </c>
      <c r="T32" s="4">
        <f t="shared" si="7"/>
        <v>22.845761408903488</v>
      </c>
    </row>
    <row r="33" spans="1:20" x14ac:dyDescent="0.25">
      <c r="A33" s="13">
        <v>234</v>
      </c>
      <c r="B33" s="12" t="s">
        <v>60</v>
      </c>
      <c r="C33" s="8">
        <v>27750</v>
      </c>
      <c r="D33" s="9">
        <f t="shared" si="0"/>
        <v>46.836036036036035</v>
      </c>
      <c r="E33" s="8">
        <v>2149</v>
      </c>
      <c r="F33" s="8">
        <v>1072</v>
      </c>
      <c r="G33" s="8">
        <v>9932</v>
      </c>
      <c r="H33" s="11">
        <v>3889</v>
      </c>
      <c r="I33" s="8">
        <f t="shared" si="1"/>
        <v>12081</v>
      </c>
      <c r="J33" s="8">
        <f t="shared" si="2"/>
        <v>4961</v>
      </c>
      <c r="K33" s="9">
        <f t="shared" si="3"/>
        <v>41.064481417101234</v>
      </c>
      <c r="L33" s="8">
        <v>12997</v>
      </c>
      <c r="M33" s="2">
        <f t="shared" si="4"/>
        <v>4274</v>
      </c>
      <c r="N33" s="2">
        <f t="shared" si="5"/>
        <v>4201</v>
      </c>
      <c r="O33" s="2">
        <f t="shared" si="6"/>
        <v>73</v>
      </c>
      <c r="P33" s="2">
        <v>3307</v>
      </c>
      <c r="Q33" s="2">
        <v>58</v>
      </c>
      <c r="R33" s="2">
        <v>894</v>
      </c>
      <c r="S33" s="2">
        <v>15</v>
      </c>
      <c r="T33" s="4">
        <f t="shared" si="7"/>
        <v>32.884511810417791</v>
      </c>
    </row>
    <row r="34" spans="1:20" x14ac:dyDescent="0.25">
      <c r="A34" s="13">
        <v>222</v>
      </c>
      <c r="B34" s="12" t="s">
        <v>35</v>
      </c>
      <c r="C34" s="8">
        <v>28473</v>
      </c>
      <c r="D34" s="9">
        <f t="shared" si="0"/>
        <v>48.013907912759457</v>
      </c>
      <c r="E34" s="8">
        <v>2203</v>
      </c>
      <c r="F34" s="8">
        <v>242</v>
      </c>
      <c r="G34" s="8">
        <v>10181</v>
      </c>
      <c r="H34" s="11">
        <v>4343</v>
      </c>
      <c r="I34" s="8">
        <f t="shared" si="1"/>
        <v>12384</v>
      </c>
      <c r="J34" s="8">
        <f t="shared" si="2"/>
        <v>4585</v>
      </c>
      <c r="K34" s="9">
        <f t="shared" si="3"/>
        <v>37.023578811369511</v>
      </c>
      <c r="L34" s="8">
        <v>13671</v>
      </c>
      <c r="M34" s="2">
        <f t="shared" si="4"/>
        <v>4391</v>
      </c>
      <c r="N34" s="2">
        <f t="shared" si="5"/>
        <v>4302</v>
      </c>
      <c r="O34" s="2">
        <f t="shared" si="6"/>
        <v>89</v>
      </c>
      <c r="P34" s="2">
        <v>4073</v>
      </c>
      <c r="Q34" s="2">
        <v>85</v>
      </c>
      <c r="R34" s="2">
        <v>229</v>
      </c>
      <c r="S34" s="2">
        <v>4</v>
      </c>
      <c r="T34" s="4">
        <f t="shared" si="7"/>
        <v>32.119084192816914</v>
      </c>
    </row>
    <row r="35" spans="1:20" x14ac:dyDescent="0.25">
      <c r="A35" s="13">
        <v>210</v>
      </c>
      <c r="B35" s="12" t="s">
        <v>20</v>
      </c>
      <c r="C35" s="8">
        <v>28850</v>
      </c>
      <c r="D35" s="9">
        <f t="shared" ref="D35:D66" si="8">L35*100/C35</f>
        <v>52.086655112651648</v>
      </c>
      <c r="E35" s="8">
        <v>2238</v>
      </c>
      <c r="F35" s="8">
        <v>418</v>
      </c>
      <c r="G35" s="8">
        <v>10341</v>
      </c>
      <c r="H35" s="11">
        <v>3392</v>
      </c>
      <c r="I35" s="8">
        <f t="shared" ref="I35:I62" si="9">G35+E35</f>
        <v>12579</v>
      </c>
      <c r="J35" s="8">
        <f t="shared" ref="J35:J62" si="10">F35+H35</f>
        <v>3810</v>
      </c>
      <c r="K35" s="9">
        <f t="shared" ref="K35:K66" si="11">J35*100/I35</f>
        <v>30.288576198425947</v>
      </c>
      <c r="L35" s="8">
        <v>15027</v>
      </c>
      <c r="M35" s="2">
        <f t="shared" ref="M35:M66" si="12">N35+O35</f>
        <v>3283</v>
      </c>
      <c r="N35" s="2">
        <f t="shared" ref="N35:N62" si="13">SUM(P35,R35)</f>
        <v>3269</v>
      </c>
      <c r="O35" s="2">
        <f t="shared" ref="O35:O62" si="14">SUM(Q35,S35)</f>
        <v>14</v>
      </c>
      <c r="P35" s="2">
        <v>2884</v>
      </c>
      <c r="Q35" s="2">
        <v>9</v>
      </c>
      <c r="R35" s="2">
        <v>385</v>
      </c>
      <c r="S35" s="2">
        <v>5</v>
      </c>
      <c r="T35" s="4">
        <f t="shared" ref="T35:T62" si="15">M35*100/L35</f>
        <v>21.847341452052973</v>
      </c>
    </row>
    <row r="36" spans="1:20" x14ac:dyDescent="0.25">
      <c r="A36" s="13">
        <v>216</v>
      </c>
      <c r="B36" s="12" t="s">
        <v>34</v>
      </c>
      <c r="C36" s="8">
        <v>29579</v>
      </c>
      <c r="D36" s="9">
        <f t="shared" si="8"/>
        <v>45.826430913823998</v>
      </c>
      <c r="E36" s="8">
        <v>2298</v>
      </c>
      <c r="F36" s="8">
        <v>374</v>
      </c>
      <c r="G36" s="8">
        <v>10619</v>
      </c>
      <c r="H36" s="11">
        <v>3305</v>
      </c>
      <c r="I36" s="8">
        <f t="shared" si="9"/>
        <v>12917</v>
      </c>
      <c r="J36" s="8">
        <f t="shared" si="10"/>
        <v>3679</v>
      </c>
      <c r="K36" s="9">
        <f t="shared" si="11"/>
        <v>28.4818456297902</v>
      </c>
      <c r="L36" s="8">
        <v>13555</v>
      </c>
      <c r="M36" s="2">
        <f t="shared" si="12"/>
        <v>3626</v>
      </c>
      <c r="N36" s="2">
        <f t="shared" si="13"/>
        <v>3414</v>
      </c>
      <c r="O36" s="2">
        <f t="shared" si="14"/>
        <v>212</v>
      </c>
      <c r="P36" s="2">
        <v>3046</v>
      </c>
      <c r="Q36" s="2">
        <v>196</v>
      </c>
      <c r="R36" s="2">
        <v>368</v>
      </c>
      <c r="S36" s="2">
        <v>16</v>
      </c>
      <c r="T36" s="4">
        <f t="shared" si="15"/>
        <v>26.750276650682405</v>
      </c>
    </row>
    <row r="37" spans="1:20" x14ac:dyDescent="0.25">
      <c r="A37" s="13">
        <v>205</v>
      </c>
      <c r="B37" s="12" t="s">
        <v>18</v>
      </c>
      <c r="C37" s="8">
        <v>33648</v>
      </c>
      <c r="D37" s="9">
        <f t="shared" si="8"/>
        <v>43.114003804089393</v>
      </c>
      <c r="E37" s="8">
        <v>2604</v>
      </c>
      <c r="F37" s="8">
        <v>467</v>
      </c>
      <c r="G37" s="8">
        <v>12031</v>
      </c>
      <c r="H37" s="11">
        <v>2010</v>
      </c>
      <c r="I37" s="8">
        <f t="shared" si="9"/>
        <v>14635</v>
      </c>
      <c r="J37" s="8">
        <f t="shared" si="10"/>
        <v>2477</v>
      </c>
      <c r="K37" s="9">
        <f t="shared" si="11"/>
        <v>16.925179364537069</v>
      </c>
      <c r="L37" s="8">
        <v>14507</v>
      </c>
      <c r="M37" s="2">
        <f t="shared" si="12"/>
        <v>2331</v>
      </c>
      <c r="N37" s="2">
        <f t="shared" si="13"/>
        <v>2243</v>
      </c>
      <c r="O37" s="2">
        <f t="shared" si="14"/>
        <v>88</v>
      </c>
      <c r="P37" s="2">
        <v>1819</v>
      </c>
      <c r="Q37" s="2">
        <v>70</v>
      </c>
      <c r="R37" s="2">
        <v>424</v>
      </c>
      <c r="S37" s="2">
        <v>18</v>
      </c>
      <c r="T37" s="4">
        <f t="shared" si="15"/>
        <v>16.068105052733163</v>
      </c>
    </row>
    <row r="38" spans="1:20" x14ac:dyDescent="0.25">
      <c r="A38" s="13">
        <v>95</v>
      </c>
      <c r="B38" s="12" t="s">
        <v>43</v>
      </c>
      <c r="C38" s="8">
        <v>34498</v>
      </c>
      <c r="D38" s="9">
        <f t="shared" si="8"/>
        <v>55.800336251376891</v>
      </c>
      <c r="E38" s="8">
        <v>2683</v>
      </c>
      <c r="F38" s="8">
        <v>848</v>
      </c>
      <c r="G38" s="8">
        <v>12398</v>
      </c>
      <c r="H38" s="11">
        <v>4520</v>
      </c>
      <c r="I38" s="8">
        <f t="shared" si="9"/>
        <v>15081</v>
      </c>
      <c r="J38" s="8">
        <f t="shared" si="10"/>
        <v>5368</v>
      </c>
      <c r="K38" s="9">
        <f t="shared" si="11"/>
        <v>35.59445660102115</v>
      </c>
      <c r="L38" s="8">
        <v>19250</v>
      </c>
      <c r="M38" s="2">
        <f t="shared" si="12"/>
        <v>5498</v>
      </c>
      <c r="N38" s="2">
        <f t="shared" si="13"/>
        <v>5318</v>
      </c>
      <c r="O38" s="2">
        <f t="shared" si="14"/>
        <v>180</v>
      </c>
      <c r="P38" s="2">
        <v>4368</v>
      </c>
      <c r="Q38" s="2">
        <v>147</v>
      </c>
      <c r="R38" s="2">
        <v>950</v>
      </c>
      <c r="S38" s="2">
        <v>33</v>
      </c>
      <c r="T38" s="4">
        <f t="shared" si="15"/>
        <v>28.56103896103896</v>
      </c>
    </row>
    <row r="39" spans="1:20" x14ac:dyDescent="0.25">
      <c r="A39" s="13">
        <v>444</v>
      </c>
      <c r="B39" s="12" t="s">
        <v>14</v>
      </c>
      <c r="C39" s="8">
        <v>36114</v>
      </c>
      <c r="D39" s="9">
        <f t="shared" si="8"/>
        <v>37.135183031511325</v>
      </c>
      <c r="E39" s="8">
        <v>2795</v>
      </c>
      <c r="F39" s="8">
        <v>1252</v>
      </c>
      <c r="G39" s="8">
        <v>12916</v>
      </c>
      <c r="H39" s="11">
        <v>3594</v>
      </c>
      <c r="I39" s="8">
        <f t="shared" si="9"/>
        <v>15711</v>
      </c>
      <c r="J39" s="8">
        <f t="shared" si="10"/>
        <v>4846</v>
      </c>
      <c r="K39" s="9">
        <f t="shared" si="11"/>
        <v>30.844631150149578</v>
      </c>
      <c r="L39" s="8">
        <v>13411</v>
      </c>
      <c r="M39" s="2">
        <f t="shared" si="12"/>
        <v>4444</v>
      </c>
      <c r="N39" s="2">
        <f t="shared" si="13"/>
        <v>4272</v>
      </c>
      <c r="O39" s="2">
        <f t="shared" si="14"/>
        <v>172</v>
      </c>
      <c r="P39" s="2">
        <v>3178</v>
      </c>
      <c r="Q39" s="2">
        <v>142</v>
      </c>
      <c r="R39" s="2">
        <v>1094</v>
      </c>
      <c r="S39" s="2">
        <v>30</v>
      </c>
      <c r="T39" s="4">
        <f t="shared" si="15"/>
        <v>33.136977108343899</v>
      </c>
    </row>
    <row r="40" spans="1:20" x14ac:dyDescent="0.25">
      <c r="A40" s="13">
        <v>242</v>
      </c>
      <c r="B40" s="12" t="s">
        <v>51</v>
      </c>
      <c r="C40" s="8">
        <v>41838</v>
      </c>
      <c r="D40" s="9">
        <f t="shared" si="8"/>
        <v>52.820402504899853</v>
      </c>
      <c r="E40" s="8">
        <v>3074</v>
      </c>
      <c r="F40" s="8">
        <v>873</v>
      </c>
      <c r="G40" s="8">
        <v>14928</v>
      </c>
      <c r="H40" s="11">
        <v>4696</v>
      </c>
      <c r="I40" s="8">
        <f t="shared" si="9"/>
        <v>18002</v>
      </c>
      <c r="J40" s="8">
        <f t="shared" si="10"/>
        <v>5569</v>
      </c>
      <c r="K40" s="9">
        <f t="shared" si="11"/>
        <v>30.935451616487057</v>
      </c>
      <c r="L40" s="8">
        <v>22099</v>
      </c>
      <c r="M40" s="2">
        <f t="shared" si="12"/>
        <v>4825</v>
      </c>
      <c r="N40" s="2">
        <f t="shared" si="13"/>
        <v>4801</v>
      </c>
      <c r="O40" s="2">
        <f t="shared" si="14"/>
        <v>24</v>
      </c>
      <c r="P40" s="2">
        <v>4122</v>
      </c>
      <c r="Q40" s="2">
        <v>20</v>
      </c>
      <c r="R40" s="2">
        <v>679</v>
      </c>
      <c r="S40" s="2">
        <v>4</v>
      </c>
      <c r="T40" s="4">
        <f t="shared" si="15"/>
        <v>21.833567129734377</v>
      </c>
    </row>
    <row r="41" spans="1:20" x14ac:dyDescent="0.25">
      <c r="A41" s="13">
        <v>122</v>
      </c>
      <c r="B41" s="12" t="s">
        <v>45</v>
      </c>
      <c r="C41" s="8">
        <v>44689</v>
      </c>
      <c r="D41" s="9">
        <f t="shared" si="8"/>
        <v>46.926536731634179</v>
      </c>
      <c r="E41" s="8">
        <v>3471</v>
      </c>
      <c r="F41" s="8">
        <v>1165</v>
      </c>
      <c r="G41" s="8">
        <v>16040</v>
      </c>
      <c r="H41" s="11">
        <v>5650</v>
      </c>
      <c r="I41" s="8">
        <f t="shared" si="9"/>
        <v>19511</v>
      </c>
      <c r="J41" s="8">
        <f t="shared" si="10"/>
        <v>6815</v>
      </c>
      <c r="K41" s="9">
        <f t="shared" si="11"/>
        <v>34.929014402132132</v>
      </c>
      <c r="L41" s="8">
        <v>20971</v>
      </c>
      <c r="M41" s="2">
        <f t="shared" si="12"/>
        <v>9452</v>
      </c>
      <c r="N41" s="2">
        <f t="shared" si="13"/>
        <v>6063</v>
      </c>
      <c r="O41" s="2">
        <f t="shared" si="14"/>
        <v>3389</v>
      </c>
      <c r="P41" s="2">
        <v>4950</v>
      </c>
      <c r="Q41" s="2">
        <v>2680</v>
      </c>
      <c r="R41" s="2">
        <v>1113</v>
      </c>
      <c r="S41" s="2">
        <v>709</v>
      </c>
      <c r="T41" s="4">
        <f t="shared" si="15"/>
        <v>45.071765771780079</v>
      </c>
    </row>
    <row r="42" spans="1:20" x14ac:dyDescent="0.25">
      <c r="A42" s="13">
        <v>315</v>
      </c>
      <c r="B42" s="12" t="s">
        <v>47</v>
      </c>
      <c r="C42" s="8">
        <v>48337</v>
      </c>
      <c r="D42" s="9">
        <f t="shared" si="8"/>
        <v>52.239485280427004</v>
      </c>
      <c r="E42" s="8">
        <v>3741</v>
      </c>
      <c r="F42" s="8">
        <v>398</v>
      </c>
      <c r="G42" s="8">
        <v>17285</v>
      </c>
      <c r="H42" s="11">
        <v>6417</v>
      </c>
      <c r="I42" s="8">
        <f t="shared" si="9"/>
        <v>21026</v>
      </c>
      <c r="J42" s="8">
        <f t="shared" si="10"/>
        <v>6815</v>
      </c>
      <c r="K42" s="9">
        <f t="shared" si="11"/>
        <v>32.412251498145153</v>
      </c>
      <c r="L42" s="8">
        <v>25251</v>
      </c>
      <c r="M42" s="2">
        <f t="shared" si="12"/>
        <v>6075</v>
      </c>
      <c r="N42" s="2">
        <f t="shared" si="13"/>
        <v>5964</v>
      </c>
      <c r="O42" s="2">
        <f t="shared" si="14"/>
        <v>111</v>
      </c>
      <c r="P42" s="2">
        <v>5560</v>
      </c>
      <c r="Q42" s="2">
        <v>101</v>
      </c>
      <c r="R42" s="2">
        <v>404</v>
      </c>
      <c r="S42" s="2">
        <v>10</v>
      </c>
      <c r="T42" s="4">
        <f t="shared" si="15"/>
        <v>24.058453130569088</v>
      </c>
    </row>
    <row r="43" spans="1:20" x14ac:dyDescent="0.25">
      <c r="A43" s="13">
        <v>378</v>
      </c>
      <c r="B43" s="12" t="s">
        <v>62</v>
      </c>
      <c r="C43" s="8">
        <v>49082</v>
      </c>
      <c r="D43" s="9">
        <f t="shared" si="8"/>
        <v>49.724950083533678</v>
      </c>
      <c r="E43" s="8">
        <v>3800</v>
      </c>
      <c r="F43" s="8">
        <v>1913</v>
      </c>
      <c r="G43" s="8">
        <v>17561</v>
      </c>
      <c r="H43" s="11">
        <v>4290</v>
      </c>
      <c r="I43" s="8">
        <f t="shared" si="9"/>
        <v>21361</v>
      </c>
      <c r="J43" s="8">
        <f t="shared" si="10"/>
        <v>6203</v>
      </c>
      <c r="K43" s="9">
        <f t="shared" si="11"/>
        <v>29.03890267309583</v>
      </c>
      <c r="L43" s="8">
        <v>24406</v>
      </c>
      <c r="M43" s="2">
        <f t="shared" si="12"/>
        <v>6878</v>
      </c>
      <c r="N43" s="2">
        <f t="shared" si="13"/>
        <v>5985</v>
      </c>
      <c r="O43" s="2">
        <f t="shared" si="14"/>
        <v>893</v>
      </c>
      <c r="P43" s="2">
        <v>4112</v>
      </c>
      <c r="Q43" s="2">
        <v>697</v>
      </c>
      <c r="R43" s="2">
        <v>1873</v>
      </c>
      <c r="S43" s="2">
        <v>196</v>
      </c>
      <c r="T43" s="4">
        <f t="shared" si="15"/>
        <v>28.181594689830369</v>
      </c>
    </row>
    <row r="44" spans="1:20" x14ac:dyDescent="0.25">
      <c r="A44" s="13">
        <v>590</v>
      </c>
      <c r="B44" s="12" t="s">
        <v>23</v>
      </c>
      <c r="C44" s="8">
        <v>52542</v>
      </c>
      <c r="D44" s="9">
        <f t="shared" si="8"/>
        <v>45.784324921015568</v>
      </c>
      <c r="E44" s="8">
        <v>4075</v>
      </c>
      <c r="F44" s="8">
        <v>1752</v>
      </c>
      <c r="G44" s="8">
        <v>18829</v>
      </c>
      <c r="H44" s="11">
        <v>9044</v>
      </c>
      <c r="I44" s="8">
        <f t="shared" si="9"/>
        <v>22904</v>
      </c>
      <c r="J44" s="8">
        <f t="shared" si="10"/>
        <v>10796</v>
      </c>
      <c r="K44" s="9">
        <f t="shared" si="11"/>
        <v>47.135871463499825</v>
      </c>
      <c r="L44" s="8">
        <v>24056</v>
      </c>
      <c r="M44" s="2">
        <f t="shared" si="12"/>
        <v>10224</v>
      </c>
      <c r="N44" s="2">
        <f t="shared" si="13"/>
        <v>10172</v>
      </c>
      <c r="O44" s="2">
        <f t="shared" si="14"/>
        <v>52</v>
      </c>
      <c r="P44" s="2">
        <v>8401</v>
      </c>
      <c r="Q44" s="2">
        <v>40</v>
      </c>
      <c r="R44" s="2">
        <v>1771</v>
      </c>
      <c r="S44" s="2">
        <v>12</v>
      </c>
      <c r="T44" s="4">
        <f t="shared" si="15"/>
        <v>42.500831393415368</v>
      </c>
    </row>
    <row r="45" spans="1:20" x14ac:dyDescent="0.25">
      <c r="A45" s="13">
        <v>404</v>
      </c>
      <c r="B45" s="12" t="s">
        <v>55</v>
      </c>
      <c r="C45" s="8">
        <v>54472</v>
      </c>
      <c r="D45" s="9">
        <f t="shared" si="8"/>
        <v>57.31201351152886</v>
      </c>
      <c r="E45" s="8">
        <v>4209</v>
      </c>
      <c r="F45" s="8">
        <v>1279</v>
      </c>
      <c r="G45" s="8">
        <v>19114</v>
      </c>
      <c r="H45" s="11">
        <v>5648</v>
      </c>
      <c r="I45" s="8">
        <f t="shared" si="9"/>
        <v>23323</v>
      </c>
      <c r="J45" s="8">
        <f t="shared" si="10"/>
        <v>6927</v>
      </c>
      <c r="K45" s="9">
        <f t="shared" si="11"/>
        <v>29.700295845302922</v>
      </c>
      <c r="L45" s="8">
        <v>31219</v>
      </c>
      <c r="M45" s="2">
        <f t="shared" si="12"/>
        <v>6103</v>
      </c>
      <c r="N45" s="2">
        <f t="shared" si="13"/>
        <v>5814</v>
      </c>
      <c r="O45" s="2">
        <f t="shared" si="14"/>
        <v>289</v>
      </c>
      <c r="P45" s="2">
        <v>4672</v>
      </c>
      <c r="Q45" s="2">
        <v>247</v>
      </c>
      <c r="R45" s="2">
        <v>1142</v>
      </c>
      <c r="S45" s="2">
        <v>42</v>
      </c>
      <c r="T45" s="4">
        <f t="shared" si="15"/>
        <v>19.548992600659854</v>
      </c>
    </row>
    <row r="46" spans="1:20" x14ac:dyDescent="0.25">
      <c r="A46" s="13">
        <v>413</v>
      </c>
      <c r="B46" s="12" t="s">
        <v>38</v>
      </c>
      <c r="C46" s="8">
        <v>56712</v>
      </c>
      <c r="D46" s="9">
        <f t="shared" si="8"/>
        <v>57.659754549301738</v>
      </c>
      <c r="E46" s="8">
        <v>4340</v>
      </c>
      <c r="F46" s="8">
        <v>2447</v>
      </c>
      <c r="G46" s="8">
        <v>20057</v>
      </c>
      <c r="H46" s="11">
        <v>6062</v>
      </c>
      <c r="I46" s="8">
        <f t="shared" si="9"/>
        <v>24397</v>
      </c>
      <c r="J46" s="8">
        <f t="shared" si="10"/>
        <v>8509</v>
      </c>
      <c r="K46" s="9">
        <f t="shared" si="11"/>
        <v>34.877239004795669</v>
      </c>
      <c r="L46" s="8">
        <v>32700</v>
      </c>
      <c r="M46" s="2">
        <f t="shared" si="12"/>
        <v>10275</v>
      </c>
      <c r="N46" s="2">
        <f t="shared" si="13"/>
        <v>7893</v>
      </c>
      <c r="O46" s="2">
        <f t="shared" si="14"/>
        <v>2382</v>
      </c>
      <c r="P46" s="2">
        <v>5658</v>
      </c>
      <c r="Q46" s="2">
        <v>1967</v>
      </c>
      <c r="R46" s="2">
        <v>2235</v>
      </c>
      <c r="S46" s="2">
        <v>415</v>
      </c>
      <c r="T46" s="4">
        <f t="shared" si="15"/>
        <v>31.422018348623855</v>
      </c>
    </row>
    <row r="47" spans="1:20" x14ac:dyDescent="0.25">
      <c r="A47" s="13">
        <v>295</v>
      </c>
      <c r="B47" s="12" t="s">
        <v>46</v>
      </c>
      <c r="C47" s="8">
        <v>56277</v>
      </c>
      <c r="D47" s="9">
        <f t="shared" si="8"/>
        <v>39.923947616255312</v>
      </c>
      <c r="E47" s="8">
        <v>4358</v>
      </c>
      <c r="F47" s="8">
        <v>390</v>
      </c>
      <c r="G47" s="8">
        <v>20137</v>
      </c>
      <c r="H47" s="11">
        <v>3738</v>
      </c>
      <c r="I47" s="8">
        <f t="shared" si="9"/>
        <v>24495</v>
      </c>
      <c r="J47" s="8">
        <f t="shared" si="10"/>
        <v>4128</v>
      </c>
      <c r="K47" s="9">
        <f t="shared" si="11"/>
        <v>16.852418860992039</v>
      </c>
      <c r="L47" s="8">
        <v>22468</v>
      </c>
      <c r="M47" s="2">
        <f t="shared" si="12"/>
        <v>3854</v>
      </c>
      <c r="N47" s="2">
        <f t="shared" si="13"/>
        <v>3467</v>
      </c>
      <c r="O47" s="2">
        <f t="shared" si="14"/>
        <v>387</v>
      </c>
      <c r="P47" s="2">
        <v>3127</v>
      </c>
      <c r="Q47" s="2">
        <v>335</v>
      </c>
      <c r="R47" s="2">
        <v>340</v>
      </c>
      <c r="S47" s="2">
        <v>52</v>
      </c>
      <c r="T47" s="4">
        <f t="shared" si="15"/>
        <v>17.153284671532848</v>
      </c>
    </row>
    <row r="48" spans="1:20" x14ac:dyDescent="0.25">
      <c r="A48" s="13">
        <v>160</v>
      </c>
      <c r="B48" s="17" t="s">
        <v>71</v>
      </c>
      <c r="C48" s="8">
        <v>59379</v>
      </c>
      <c r="D48" s="9">
        <f t="shared" si="8"/>
        <v>25.916569831085063</v>
      </c>
      <c r="E48" s="8">
        <v>4599</v>
      </c>
      <c r="F48" s="8">
        <v>4554</v>
      </c>
      <c r="G48" s="8">
        <v>21250</v>
      </c>
      <c r="H48" s="11">
        <v>7901</v>
      </c>
      <c r="I48" s="8">
        <f t="shared" si="9"/>
        <v>25849</v>
      </c>
      <c r="J48" s="8">
        <f t="shared" si="10"/>
        <v>12455</v>
      </c>
      <c r="K48" s="9">
        <f t="shared" si="11"/>
        <v>48.183682154048512</v>
      </c>
      <c r="L48" s="8">
        <v>15389</v>
      </c>
      <c r="M48" s="2">
        <f t="shared" si="12"/>
        <v>10148</v>
      </c>
      <c r="N48" s="2">
        <f t="shared" si="13"/>
        <v>10126</v>
      </c>
      <c r="O48" s="2">
        <f t="shared" si="14"/>
        <v>22</v>
      </c>
      <c r="P48" s="2">
        <v>6515</v>
      </c>
      <c r="Q48" s="2">
        <v>22</v>
      </c>
      <c r="R48" s="2">
        <v>3611</v>
      </c>
      <c r="S48" s="2">
        <v>0</v>
      </c>
      <c r="T48" s="4">
        <f t="shared" si="15"/>
        <v>65.943206186236921</v>
      </c>
    </row>
    <row r="49" spans="1:20" x14ac:dyDescent="0.25">
      <c r="A49" s="13">
        <v>86</v>
      </c>
      <c r="B49" s="17" t="s">
        <v>49</v>
      </c>
      <c r="C49" s="8">
        <v>62042</v>
      </c>
      <c r="D49" s="9">
        <f t="shared" si="8"/>
        <v>44.45214532091164</v>
      </c>
      <c r="E49" s="8">
        <v>4815</v>
      </c>
      <c r="F49" s="8">
        <v>1697</v>
      </c>
      <c r="G49" s="8">
        <v>22248</v>
      </c>
      <c r="H49" s="11">
        <v>7569</v>
      </c>
      <c r="I49" s="8">
        <f t="shared" si="9"/>
        <v>27063</v>
      </c>
      <c r="J49" s="8">
        <f t="shared" si="10"/>
        <v>9266</v>
      </c>
      <c r="K49" s="9">
        <f t="shared" si="11"/>
        <v>34.238628385618739</v>
      </c>
      <c r="L49" s="8">
        <v>27579</v>
      </c>
      <c r="M49" s="2">
        <f t="shared" si="12"/>
        <v>8378</v>
      </c>
      <c r="N49" s="2">
        <f t="shared" si="13"/>
        <v>8247</v>
      </c>
      <c r="O49" s="2">
        <f t="shared" si="14"/>
        <v>131</v>
      </c>
      <c r="P49" s="2">
        <v>6718</v>
      </c>
      <c r="Q49" s="2">
        <v>108</v>
      </c>
      <c r="R49" s="2">
        <v>1529</v>
      </c>
      <c r="S49" s="2">
        <v>23</v>
      </c>
      <c r="T49" s="4">
        <f t="shared" si="15"/>
        <v>30.37818630117118</v>
      </c>
    </row>
    <row r="50" spans="1:20" x14ac:dyDescent="0.25">
      <c r="A50" s="13">
        <v>453</v>
      </c>
      <c r="B50" s="18" t="s">
        <v>16</v>
      </c>
      <c r="C50" s="8">
        <v>62974</v>
      </c>
      <c r="D50" s="9">
        <f t="shared" si="8"/>
        <v>13.114936322926923</v>
      </c>
      <c r="E50" s="8">
        <v>4882</v>
      </c>
      <c r="F50" s="8">
        <v>3273</v>
      </c>
      <c r="G50" s="8">
        <v>22558</v>
      </c>
      <c r="H50" s="11">
        <v>3692</v>
      </c>
      <c r="I50" s="8">
        <f t="shared" si="9"/>
        <v>27440</v>
      </c>
      <c r="J50" s="8">
        <f t="shared" si="10"/>
        <v>6965</v>
      </c>
      <c r="K50" s="9">
        <f t="shared" si="11"/>
        <v>25.382653061224488</v>
      </c>
      <c r="L50" s="8">
        <v>8259</v>
      </c>
      <c r="M50" s="2">
        <f t="shared" si="12"/>
        <v>6265</v>
      </c>
      <c r="N50" s="2">
        <f t="shared" si="13"/>
        <v>6259</v>
      </c>
      <c r="O50" s="2">
        <f t="shared" si="14"/>
        <v>6</v>
      </c>
      <c r="P50" s="2">
        <v>3324</v>
      </c>
      <c r="Q50" s="2">
        <v>5</v>
      </c>
      <c r="R50" s="2">
        <v>2935</v>
      </c>
      <c r="S50" s="2">
        <v>1</v>
      </c>
      <c r="T50" s="4">
        <f t="shared" si="15"/>
        <v>75.856641239859542</v>
      </c>
    </row>
    <row r="51" spans="1:20" x14ac:dyDescent="0.25">
      <c r="A51" s="13">
        <v>91</v>
      </c>
      <c r="B51" s="17" t="s">
        <v>39</v>
      </c>
      <c r="C51" s="8">
        <v>65959</v>
      </c>
      <c r="D51" s="9">
        <f t="shared" si="8"/>
        <v>37.223123455479922</v>
      </c>
      <c r="E51" s="8">
        <v>8906</v>
      </c>
      <c r="F51" s="8">
        <v>5936</v>
      </c>
      <c r="G51" s="8">
        <v>19943</v>
      </c>
      <c r="H51" s="11">
        <v>3361</v>
      </c>
      <c r="I51" s="8">
        <f t="shared" si="9"/>
        <v>28849</v>
      </c>
      <c r="J51" s="8">
        <f t="shared" si="10"/>
        <v>9297</v>
      </c>
      <c r="K51" s="9">
        <f t="shared" si="11"/>
        <v>32.22642032652778</v>
      </c>
      <c r="L51" s="8">
        <v>24552</v>
      </c>
      <c r="M51" s="2">
        <f t="shared" si="12"/>
        <v>9600</v>
      </c>
      <c r="N51" s="2">
        <f t="shared" si="13"/>
        <v>8014</v>
      </c>
      <c r="O51" s="2">
        <f t="shared" si="14"/>
        <v>1586</v>
      </c>
      <c r="P51" s="2">
        <v>2962</v>
      </c>
      <c r="Q51" s="2">
        <v>873</v>
      </c>
      <c r="R51" s="2">
        <v>5052</v>
      </c>
      <c r="S51" s="2">
        <v>713</v>
      </c>
      <c r="T51" s="4">
        <f t="shared" si="15"/>
        <v>39.100684261974585</v>
      </c>
    </row>
    <row r="52" spans="1:20" x14ac:dyDescent="0.25">
      <c r="A52" s="13">
        <v>93</v>
      </c>
      <c r="B52" s="19" t="s">
        <v>40</v>
      </c>
      <c r="C52" s="8">
        <v>71110</v>
      </c>
      <c r="D52" s="9">
        <f t="shared" si="8"/>
        <v>40.689073266769796</v>
      </c>
      <c r="E52" s="8">
        <v>5528</v>
      </c>
      <c r="F52" s="8">
        <v>1104</v>
      </c>
      <c r="G52" s="8">
        <v>25546</v>
      </c>
      <c r="H52" s="11">
        <v>4447</v>
      </c>
      <c r="I52" s="8">
        <f t="shared" si="9"/>
        <v>31074</v>
      </c>
      <c r="J52" s="8">
        <f t="shared" si="10"/>
        <v>5551</v>
      </c>
      <c r="K52" s="9">
        <f t="shared" si="11"/>
        <v>17.863808972131043</v>
      </c>
      <c r="L52" s="8">
        <v>28934</v>
      </c>
      <c r="M52" s="2">
        <f t="shared" si="12"/>
        <v>5359</v>
      </c>
      <c r="N52" s="2">
        <f t="shared" si="13"/>
        <v>4851</v>
      </c>
      <c r="O52" s="2">
        <f t="shared" si="14"/>
        <v>508</v>
      </c>
      <c r="P52" s="2">
        <v>3807</v>
      </c>
      <c r="Q52" s="2">
        <v>436</v>
      </c>
      <c r="R52" s="2">
        <v>1044</v>
      </c>
      <c r="S52" s="2">
        <v>72</v>
      </c>
      <c r="T52" s="4">
        <f t="shared" si="15"/>
        <v>18.521462639109696</v>
      </c>
    </row>
    <row r="53" spans="1:20" x14ac:dyDescent="0.25">
      <c r="A53" s="13">
        <v>148</v>
      </c>
      <c r="B53" s="18" t="s">
        <v>19</v>
      </c>
      <c r="C53" s="8">
        <v>88650</v>
      </c>
      <c r="D53" s="9">
        <f t="shared" si="8"/>
        <v>45.023124647490128</v>
      </c>
      <c r="E53" s="8">
        <v>6850</v>
      </c>
      <c r="F53" s="8">
        <v>917</v>
      </c>
      <c r="G53" s="8">
        <v>31654</v>
      </c>
      <c r="H53" s="11">
        <v>8351</v>
      </c>
      <c r="I53" s="8">
        <f t="shared" si="9"/>
        <v>38504</v>
      </c>
      <c r="J53" s="8">
        <f t="shared" si="10"/>
        <v>9268</v>
      </c>
      <c r="K53" s="9">
        <f t="shared" si="11"/>
        <v>24.070226469977147</v>
      </c>
      <c r="L53" s="8">
        <v>39913</v>
      </c>
      <c r="M53" s="2">
        <f t="shared" si="12"/>
        <v>11481</v>
      </c>
      <c r="N53" s="2">
        <f t="shared" si="13"/>
        <v>8796</v>
      </c>
      <c r="O53" s="2">
        <f t="shared" si="14"/>
        <v>2685</v>
      </c>
      <c r="P53" s="2">
        <v>7824</v>
      </c>
      <c r="Q53" s="2">
        <v>2335</v>
      </c>
      <c r="R53" s="2">
        <v>972</v>
      </c>
      <c r="S53" s="2">
        <v>350</v>
      </c>
      <c r="T53" s="4">
        <f t="shared" si="15"/>
        <v>28.765064014230951</v>
      </c>
    </row>
    <row r="54" spans="1:20" x14ac:dyDescent="0.25">
      <c r="A54" s="13">
        <v>119</v>
      </c>
      <c r="B54" s="17" t="s">
        <v>44</v>
      </c>
      <c r="C54" s="8">
        <v>94596</v>
      </c>
      <c r="D54" s="9">
        <f t="shared" si="8"/>
        <v>45.786291175102541</v>
      </c>
      <c r="E54" s="8">
        <v>7374</v>
      </c>
      <c r="F54" s="8">
        <v>4595</v>
      </c>
      <c r="G54" s="8">
        <v>34076</v>
      </c>
      <c r="H54" s="11">
        <v>7720</v>
      </c>
      <c r="I54" s="8">
        <f t="shared" si="9"/>
        <v>41450</v>
      </c>
      <c r="J54" s="8">
        <f t="shared" si="10"/>
        <v>12315</v>
      </c>
      <c r="K54" s="9">
        <f t="shared" si="11"/>
        <v>29.710494571773221</v>
      </c>
      <c r="L54" s="8">
        <v>43312</v>
      </c>
      <c r="M54" s="2">
        <f t="shared" si="12"/>
        <v>11159</v>
      </c>
      <c r="N54" s="2">
        <f t="shared" si="13"/>
        <v>10770</v>
      </c>
      <c r="O54" s="2">
        <f t="shared" si="14"/>
        <v>389</v>
      </c>
      <c r="P54" s="2">
        <v>6767</v>
      </c>
      <c r="Q54" s="2">
        <v>288</v>
      </c>
      <c r="R54" s="2">
        <v>4003</v>
      </c>
      <c r="S54" s="2">
        <v>101</v>
      </c>
      <c r="T54" s="4">
        <f t="shared" si="15"/>
        <v>25.764222386405613</v>
      </c>
    </row>
    <row r="55" spans="1:20" x14ac:dyDescent="0.25">
      <c r="A55" s="13">
        <v>94</v>
      </c>
      <c r="B55" s="19" t="s">
        <v>42</v>
      </c>
      <c r="C55" s="8">
        <v>98899</v>
      </c>
      <c r="D55" s="9">
        <f t="shared" si="8"/>
        <v>46.804315513807012</v>
      </c>
      <c r="E55" s="8">
        <v>7673</v>
      </c>
      <c r="F55" s="8">
        <v>908</v>
      </c>
      <c r="G55" s="8">
        <v>35457</v>
      </c>
      <c r="H55" s="11">
        <v>6153</v>
      </c>
      <c r="I55" s="8">
        <f t="shared" si="9"/>
        <v>43130</v>
      </c>
      <c r="J55" s="8">
        <f t="shared" si="10"/>
        <v>7061</v>
      </c>
      <c r="K55" s="9">
        <f t="shared" si="11"/>
        <v>16.371435195919315</v>
      </c>
      <c r="L55" s="8">
        <v>46289</v>
      </c>
      <c r="M55" s="2">
        <f t="shared" si="12"/>
        <v>7003</v>
      </c>
      <c r="N55" s="2">
        <f t="shared" si="13"/>
        <v>6665</v>
      </c>
      <c r="O55" s="2">
        <f t="shared" si="14"/>
        <v>338</v>
      </c>
      <c r="P55" s="2">
        <v>5678</v>
      </c>
      <c r="Q55" s="2">
        <v>259</v>
      </c>
      <c r="R55" s="2">
        <v>987</v>
      </c>
      <c r="S55" s="2">
        <v>79</v>
      </c>
      <c r="T55" s="4">
        <f t="shared" si="15"/>
        <v>15.128864309015102</v>
      </c>
    </row>
    <row r="56" spans="1:20" x14ac:dyDescent="0.25">
      <c r="A56" s="13">
        <v>136</v>
      </c>
      <c r="B56" s="20" t="s">
        <v>31</v>
      </c>
      <c r="C56" s="8">
        <v>99646</v>
      </c>
      <c r="D56" s="9">
        <f t="shared" si="8"/>
        <v>48.300985488629749</v>
      </c>
      <c r="E56" s="8">
        <v>7704</v>
      </c>
      <c r="F56" s="8">
        <v>1882</v>
      </c>
      <c r="G56" s="8">
        <v>35598</v>
      </c>
      <c r="H56" s="11">
        <v>4417</v>
      </c>
      <c r="I56" s="8">
        <f t="shared" si="9"/>
        <v>43302</v>
      </c>
      <c r="J56" s="8">
        <f t="shared" si="10"/>
        <v>6299</v>
      </c>
      <c r="K56" s="9">
        <f t="shared" si="11"/>
        <v>14.546672209135837</v>
      </c>
      <c r="L56" s="8">
        <v>48130</v>
      </c>
      <c r="M56" s="2">
        <f t="shared" si="12"/>
        <v>6447</v>
      </c>
      <c r="N56" s="2">
        <f t="shared" si="13"/>
        <v>5521</v>
      </c>
      <c r="O56" s="2">
        <f t="shared" si="14"/>
        <v>926</v>
      </c>
      <c r="P56" s="2">
        <v>3888</v>
      </c>
      <c r="Q56" s="2">
        <v>783</v>
      </c>
      <c r="R56" s="2">
        <v>1633</v>
      </c>
      <c r="S56" s="2">
        <v>143</v>
      </c>
      <c r="T56" s="4">
        <f t="shared" si="15"/>
        <v>13.394971950966134</v>
      </c>
    </row>
    <row r="57" spans="1:20" x14ac:dyDescent="0.25">
      <c r="A57" s="13">
        <v>85</v>
      </c>
      <c r="B57" s="20" t="s">
        <v>41</v>
      </c>
      <c r="C57" s="8">
        <v>100600</v>
      </c>
      <c r="D57" s="9">
        <f t="shared" si="8"/>
        <v>50.966202783300197</v>
      </c>
      <c r="E57" s="8">
        <v>7807</v>
      </c>
      <c r="F57" s="8">
        <v>652</v>
      </c>
      <c r="G57" s="8">
        <v>36074</v>
      </c>
      <c r="H57" s="11">
        <v>7513</v>
      </c>
      <c r="I57" s="8">
        <f t="shared" si="9"/>
        <v>43881</v>
      </c>
      <c r="J57" s="8">
        <f t="shared" si="10"/>
        <v>8165</v>
      </c>
      <c r="K57" s="9">
        <f t="shared" si="11"/>
        <v>18.607142043253344</v>
      </c>
      <c r="L57" s="8">
        <v>51272</v>
      </c>
      <c r="M57" s="2">
        <f t="shared" si="12"/>
        <v>6995</v>
      </c>
      <c r="N57" s="2">
        <f t="shared" si="13"/>
        <v>6948</v>
      </c>
      <c r="O57" s="2">
        <f t="shared" si="14"/>
        <v>47</v>
      </c>
      <c r="P57" s="2">
        <v>6256</v>
      </c>
      <c r="Q57" s="2">
        <v>36</v>
      </c>
      <c r="R57" s="2">
        <v>692</v>
      </c>
      <c r="S57" s="2">
        <v>11</v>
      </c>
      <c r="T57" s="4">
        <f t="shared" si="15"/>
        <v>13.642924013106569</v>
      </c>
    </row>
    <row r="58" spans="1:20" x14ac:dyDescent="0.25">
      <c r="A58" s="13">
        <v>187</v>
      </c>
      <c r="B58" s="20" t="s">
        <v>25</v>
      </c>
      <c r="C58" s="8">
        <v>103299</v>
      </c>
      <c r="D58" s="9">
        <f t="shared" si="8"/>
        <v>43.652891121888885</v>
      </c>
      <c r="E58" s="8">
        <v>7999</v>
      </c>
      <c r="F58" s="8">
        <v>1511</v>
      </c>
      <c r="G58" s="8">
        <v>36964</v>
      </c>
      <c r="H58" s="11">
        <v>6105</v>
      </c>
      <c r="I58" s="8">
        <f t="shared" si="9"/>
        <v>44963</v>
      </c>
      <c r="J58" s="8">
        <f t="shared" si="10"/>
        <v>7616</v>
      </c>
      <c r="K58" s="9">
        <f t="shared" si="11"/>
        <v>16.938371549941063</v>
      </c>
      <c r="L58" s="8">
        <v>45093</v>
      </c>
      <c r="M58" s="2">
        <f t="shared" si="12"/>
        <v>6927</v>
      </c>
      <c r="N58" s="2">
        <f t="shared" si="13"/>
        <v>6915</v>
      </c>
      <c r="O58" s="2">
        <f t="shared" si="14"/>
        <v>12</v>
      </c>
      <c r="P58" s="2">
        <v>5624</v>
      </c>
      <c r="Q58" s="2">
        <v>8</v>
      </c>
      <c r="R58" s="2">
        <v>1291</v>
      </c>
      <c r="S58" s="2">
        <v>4</v>
      </c>
      <c r="T58" s="4">
        <f t="shared" si="15"/>
        <v>15.361586055485331</v>
      </c>
    </row>
    <row r="59" spans="1:20" x14ac:dyDescent="0.25">
      <c r="A59" s="13">
        <v>79</v>
      </c>
      <c r="B59" s="17" t="s">
        <v>37</v>
      </c>
      <c r="C59" s="8">
        <v>103861</v>
      </c>
      <c r="D59" s="9">
        <f t="shared" si="8"/>
        <v>67.935991373085187</v>
      </c>
      <c r="E59" s="8">
        <v>8053</v>
      </c>
      <c r="F59" s="8">
        <v>3043</v>
      </c>
      <c r="G59" s="8">
        <v>37214</v>
      </c>
      <c r="H59" s="11">
        <v>12579</v>
      </c>
      <c r="I59" s="8">
        <f t="shared" si="9"/>
        <v>45267</v>
      </c>
      <c r="J59" s="8">
        <f t="shared" si="10"/>
        <v>15622</v>
      </c>
      <c r="K59" s="9">
        <f t="shared" si="11"/>
        <v>34.5107915258356</v>
      </c>
      <c r="L59" s="8">
        <v>70559</v>
      </c>
      <c r="M59" s="2">
        <f t="shared" si="12"/>
        <v>16777</v>
      </c>
      <c r="N59" s="2">
        <f t="shared" si="13"/>
        <v>15547</v>
      </c>
      <c r="O59" s="2">
        <f t="shared" si="14"/>
        <v>1230</v>
      </c>
      <c r="P59" s="2">
        <v>12301</v>
      </c>
      <c r="Q59" s="2">
        <v>1014</v>
      </c>
      <c r="R59" s="2">
        <v>3246</v>
      </c>
      <c r="S59" s="2">
        <v>216</v>
      </c>
      <c r="T59" s="4">
        <f t="shared" si="15"/>
        <v>23.777264417012713</v>
      </c>
    </row>
    <row r="60" spans="1:20" x14ac:dyDescent="0.25">
      <c r="A60" s="13">
        <v>159</v>
      </c>
      <c r="B60" s="18" t="s">
        <v>21</v>
      </c>
      <c r="C60" s="8">
        <v>108409</v>
      </c>
      <c r="D60" s="9">
        <f t="shared" si="8"/>
        <v>31.346105950612955</v>
      </c>
      <c r="E60" s="8">
        <v>8373</v>
      </c>
      <c r="F60" s="8">
        <v>1678</v>
      </c>
      <c r="G60" s="8">
        <v>38691</v>
      </c>
      <c r="H60" s="11">
        <v>7555</v>
      </c>
      <c r="I60" s="8">
        <f t="shared" si="9"/>
        <v>47064</v>
      </c>
      <c r="J60" s="8">
        <f t="shared" si="10"/>
        <v>9233</v>
      </c>
      <c r="K60" s="9">
        <f t="shared" si="11"/>
        <v>19.617967023627401</v>
      </c>
      <c r="L60" s="8">
        <v>33982</v>
      </c>
      <c r="M60" s="2">
        <f t="shared" si="12"/>
        <v>9575</v>
      </c>
      <c r="N60" s="2">
        <f t="shared" si="13"/>
        <v>9448</v>
      </c>
      <c r="O60" s="2">
        <f t="shared" si="14"/>
        <v>127</v>
      </c>
      <c r="P60" s="2">
        <v>7668</v>
      </c>
      <c r="Q60" s="2">
        <v>101</v>
      </c>
      <c r="R60" s="2">
        <v>1780</v>
      </c>
      <c r="S60" s="2">
        <v>26</v>
      </c>
      <c r="T60" s="4">
        <f t="shared" si="15"/>
        <v>28.176681772703194</v>
      </c>
    </row>
    <row r="61" spans="1:20" x14ac:dyDescent="0.25">
      <c r="A61" s="13">
        <v>161</v>
      </c>
      <c r="B61" s="17" t="s">
        <v>28</v>
      </c>
      <c r="C61" s="8">
        <v>108296</v>
      </c>
      <c r="D61" s="9">
        <f t="shared" si="8"/>
        <v>41.654354731476694</v>
      </c>
      <c r="E61" s="8">
        <v>8395</v>
      </c>
      <c r="F61" s="8">
        <v>3581</v>
      </c>
      <c r="G61" s="8">
        <v>38792</v>
      </c>
      <c r="H61" s="11">
        <v>15927</v>
      </c>
      <c r="I61" s="8">
        <f t="shared" si="9"/>
        <v>47187</v>
      </c>
      <c r="J61" s="8">
        <f t="shared" si="10"/>
        <v>19508</v>
      </c>
      <c r="K61" s="9">
        <f t="shared" si="11"/>
        <v>41.341895013457098</v>
      </c>
      <c r="L61" s="8">
        <v>45110</v>
      </c>
      <c r="M61" s="2">
        <f t="shared" si="12"/>
        <v>18685</v>
      </c>
      <c r="N61" s="2">
        <f t="shared" si="13"/>
        <v>18217</v>
      </c>
      <c r="O61" s="2">
        <f t="shared" si="14"/>
        <v>468</v>
      </c>
      <c r="P61" s="2">
        <v>14799</v>
      </c>
      <c r="Q61" s="2">
        <v>310</v>
      </c>
      <c r="R61" s="2">
        <v>3418</v>
      </c>
      <c r="S61" s="2">
        <v>158</v>
      </c>
      <c r="T61" s="4">
        <f t="shared" si="15"/>
        <v>41.420970959875859</v>
      </c>
    </row>
    <row r="62" spans="1:20" x14ac:dyDescent="0.25">
      <c r="A62" s="13">
        <v>456</v>
      </c>
      <c r="B62" s="17" t="s">
        <v>50</v>
      </c>
      <c r="C62" s="8">
        <v>151629</v>
      </c>
      <c r="D62" s="9">
        <f t="shared" si="8"/>
        <v>61.421627788879434</v>
      </c>
      <c r="E62" s="8">
        <v>11789</v>
      </c>
      <c r="F62" s="8">
        <v>5132</v>
      </c>
      <c r="G62" s="8">
        <v>54475</v>
      </c>
      <c r="H62" s="11">
        <v>17424</v>
      </c>
      <c r="I62" s="8">
        <f t="shared" si="9"/>
        <v>66264</v>
      </c>
      <c r="J62" s="8">
        <f t="shared" si="10"/>
        <v>22556</v>
      </c>
      <c r="K62" s="9">
        <f t="shared" si="11"/>
        <v>34.03959917904141</v>
      </c>
      <c r="L62" s="8">
        <v>93133</v>
      </c>
      <c r="M62" s="2">
        <f t="shared" si="12"/>
        <v>19831</v>
      </c>
      <c r="N62" s="2">
        <f t="shared" si="13"/>
        <v>19425</v>
      </c>
      <c r="O62" s="2">
        <f t="shared" si="14"/>
        <v>406</v>
      </c>
      <c r="P62" s="2">
        <v>15127</v>
      </c>
      <c r="Q62" s="2">
        <v>309</v>
      </c>
      <c r="R62" s="2">
        <v>4298</v>
      </c>
      <c r="S62" s="2">
        <v>97</v>
      </c>
      <c r="T62" s="4">
        <f t="shared" si="15"/>
        <v>21.293204342177315</v>
      </c>
    </row>
    <row r="64" spans="1:20" x14ac:dyDescent="0.25">
      <c r="A64" s="15"/>
      <c r="B64" s="5" t="s">
        <v>5</v>
      </c>
      <c r="C64" s="6">
        <f>SUM(C3:C62)</f>
        <v>2512483</v>
      </c>
      <c r="D64" s="7">
        <f>L64*100/C64</f>
        <v>46.169904433184222</v>
      </c>
      <c r="E64" s="6">
        <f t="shared" ref="E64:J64" si="16">SUM(E3:E62)</f>
        <v>198262</v>
      </c>
      <c r="F64" s="6">
        <f t="shared" si="16"/>
        <v>67606</v>
      </c>
      <c r="G64" s="6">
        <f t="shared" si="16"/>
        <v>895330</v>
      </c>
      <c r="H64" s="6">
        <f t="shared" si="16"/>
        <v>236964</v>
      </c>
      <c r="I64" s="6">
        <f t="shared" si="16"/>
        <v>1093592</v>
      </c>
      <c r="J64" s="6">
        <f t="shared" si="16"/>
        <v>304570</v>
      </c>
      <c r="K64" s="10">
        <f t="shared" ref="K64" si="17">J64*100/I64</f>
        <v>27.85042319256176</v>
      </c>
      <c r="L64" s="6">
        <f>SUM(L3:L62)</f>
        <v>1160011</v>
      </c>
      <c r="M64" s="6">
        <f>SUM(M3:M62)</f>
        <v>293993</v>
      </c>
      <c r="N64" s="6">
        <f t="shared" ref="N64:S64" si="18">SUM(N3:N62)</f>
        <v>275167</v>
      </c>
      <c r="O64" s="6">
        <f t="shared" si="18"/>
        <v>18826</v>
      </c>
      <c r="P64" s="6">
        <f t="shared" si="18"/>
        <v>213327</v>
      </c>
      <c r="Q64" s="6">
        <f t="shared" si="18"/>
        <v>14926</v>
      </c>
      <c r="R64" s="6">
        <f t="shared" si="18"/>
        <v>61840</v>
      </c>
      <c r="S64" s="6">
        <f t="shared" si="18"/>
        <v>3900</v>
      </c>
      <c r="T64" s="7">
        <f>M64*100/L64</f>
        <v>25.343983807050105</v>
      </c>
    </row>
  </sheetData>
  <autoFilter ref="A2:T62">
    <sortState ref="A4:T62">
      <sortCondition ref="I2:I62"/>
    </sortState>
  </autoFilter>
  <mergeCells count="17">
    <mergeCell ref="A1:A2"/>
    <mergeCell ref="J1:J2"/>
    <mergeCell ref="B1:B2"/>
    <mergeCell ref="L1:L2"/>
    <mergeCell ref="P1:Q1"/>
    <mergeCell ref="R1:S1"/>
    <mergeCell ref="N1:O1"/>
    <mergeCell ref="M1:M2"/>
    <mergeCell ref="T1:T2"/>
    <mergeCell ref="C1:C2"/>
    <mergeCell ref="D1:D2"/>
    <mergeCell ref="I1:I2"/>
    <mergeCell ref="K1:K2"/>
    <mergeCell ref="G1:G2"/>
    <mergeCell ref="E1:E2"/>
    <mergeCell ref="H1:H2"/>
    <mergeCell ref="F1:F2"/>
  </mergeCells>
  <conditionalFormatting sqref="T3:T6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6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6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62">
    <cfRule type="colorScale" priority="2">
      <colorScale>
        <cfvo type="min"/>
        <cfvo type="max"/>
        <color rgb="FFFCFCFF"/>
        <color rgb="FF63BE7B"/>
      </colorScale>
    </cfRule>
  </conditionalFormatting>
  <conditionalFormatting sqref="J3:J6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0A4C2DD-EF7F-41C5-B335-1CAA559DF392}">
            <x14:iconSet iconSet="3Triangles">
              <x14:cfvo type="percent">
                <xm:f>0</xm:f>
              </x14:cfvo>
              <x14:cfvo type="num">
                <xm:f>25.3</xm:f>
              </x14:cfvo>
              <x14:cfvo type="num">
                <xm:f>25.3</xm:f>
              </x14:cfvo>
            </x14:iconSet>
          </x14:cfRule>
          <xm:sqref>T3:T62</xm:sqref>
        </x14:conditionalFormatting>
        <x14:conditionalFormatting xmlns:xm="http://schemas.microsoft.com/office/excel/2006/main">
          <x14:cfRule type="iconSet" priority="6" id="{37F41982-ABB1-4C22-A3EC-306606D9A75A}">
            <x14:iconSet iconSet="3Triangles">
              <x14:cfvo type="percent">
                <xm:f>0</xm:f>
              </x14:cfvo>
              <x14:cfvo type="num">
                <xm:f>46.2</xm:f>
              </x14:cfvo>
              <x14:cfvo type="num">
                <xm:f>46.2</xm:f>
              </x14:cfvo>
            </x14:iconSet>
          </x14:cfRule>
          <xm:sqref>D3:D62</xm:sqref>
        </x14:conditionalFormatting>
        <x14:conditionalFormatting xmlns:xm="http://schemas.microsoft.com/office/excel/2006/main">
          <x14:cfRule type="iconSet" priority="3" id="{A3BDA497-3FBD-4140-81ED-0C1073B6B0CE}">
            <x14:iconSet iconSet="3Triangles">
              <x14:cfvo type="percent">
                <xm:f>0</xm:f>
              </x14:cfvo>
              <x14:cfvo type="num">
                <xm:f>27.9</xm:f>
              </x14:cfvo>
              <x14:cfvo type="num">
                <xm:f>27.9</xm:f>
              </x14:cfvo>
            </x14:iconSet>
          </x14:cfRule>
          <xm:sqref>K3:K62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Lera</cp:lastModifiedBy>
  <dcterms:created xsi:type="dcterms:W3CDTF">2023-05-26T04:55:55Z</dcterms:created>
  <dcterms:modified xsi:type="dcterms:W3CDTF">2023-06-27T06:47:22Z</dcterms:modified>
</cp:coreProperties>
</file>